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9790" tabRatio="714" activeTab="0"/>
  </bookViews>
  <sheets>
    <sheet name="Disposed MSW Breakdown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<sst xmlns="http://schemas.openxmlformats.org/spreadsheetml/2006/main" count="65" uniqueCount="64">
  <si>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Disposed MSW breakdown (Recyclable and Non-Recyclable) in Washington - based on 1992, 2003 and 2009 waste composition studies</t>
  </si>
  <si>
    <t>Recyclable Materials</t>
  </si>
  <si>
    <t>Aluminum Cans</t>
  </si>
  <si>
    <t>Anti-freeze</t>
  </si>
  <si>
    <t>Ash, Sand &amp; Dust used in Asphalt Production</t>
  </si>
  <si>
    <t>Asphalt/Concrete</t>
  </si>
  <si>
    <t>Carpet Pad</t>
  </si>
  <si>
    <t>Computers &amp; Parts</t>
  </si>
  <si>
    <t>Construction &amp; Demolition Debris</t>
  </si>
  <si>
    <t>Container Glass</t>
  </si>
  <si>
    <t>Corrugated Paper</t>
  </si>
  <si>
    <t>Ferrous Metals</t>
  </si>
  <si>
    <t>Fluorescent light bulbs</t>
  </si>
  <si>
    <t>Food Processing Wastes</t>
  </si>
  <si>
    <t>Food Waste</t>
  </si>
  <si>
    <t>Gypsum</t>
  </si>
  <si>
    <t>HDPE Plastics</t>
  </si>
  <si>
    <t>High Grade Paper</t>
  </si>
  <si>
    <t>Household Batteries</t>
  </si>
  <si>
    <t>Industrial Batteries</t>
  </si>
  <si>
    <t>Land clearing debris</t>
  </si>
  <si>
    <t>LDPE Plastics</t>
  </si>
  <si>
    <t>Matresses</t>
  </si>
  <si>
    <t>Milk Cartons/Drink Boxes-Tetra</t>
  </si>
  <si>
    <t>Mixed Waste Paper</t>
  </si>
  <si>
    <t>Newspaper</t>
  </si>
  <si>
    <t>Nonferrous Metals</t>
  </si>
  <si>
    <t>Oil Filters</t>
  </si>
  <si>
    <t>Other Fuels (Reuse &amp; Energy Recovery)</t>
  </si>
  <si>
    <t>Other Organics</t>
  </si>
  <si>
    <t>Other Recyclable Plastics</t>
  </si>
  <si>
    <t>Other Rubber Materials</t>
  </si>
  <si>
    <t>Paint</t>
  </si>
  <si>
    <t>PET Bottles</t>
  </si>
  <si>
    <t>Photographic Films</t>
  </si>
  <si>
    <t>Post-Industrial &amp; Flat Glass</t>
  </si>
  <si>
    <t>Post-Industrial Plastics</t>
  </si>
  <si>
    <t>Reuse - Construct/demol. Items</t>
  </si>
  <si>
    <t>Roofing Material</t>
  </si>
  <si>
    <t>Textiles (Rags, clothing, etc.)</t>
  </si>
  <si>
    <t>Tin Cans</t>
  </si>
  <si>
    <t>Tires</t>
  </si>
  <si>
    <t>Used Oil</t>
  </si>
  <si>
    <t>Vehicle Batteries</t>
  </si>
  <si>
    <t>White Goods</t>
  </si>
  <si>
    <t>Wood Waste</t>
  </si>
  <si>
    <t>Yard Waste</t>
  </si>
  <si>
    <t>Sub-Total Divertable/Recyclable MSW Materials Disposed</t>
  </si>
  <si>
    <t>Rounding error</t>
  </si>
  <si>
    <t>Total Divertable/Recyclable MSW Materials Disposed</t>
  </si>
  <si>
    <t>Total Non-Recyclable MSW Materials Disposed</t>
  </si>
  <si>
    <t>Total MSW Disposed</t>
  </si>
  <si>
    <t>Summary Categories</t>
  </si>
  <si>
    <t>Paper</t>
  </si>
  <si>
    <t>Plastics</t>
  </si>
  <si>
    <t>Metals</t>
  </si>
  <si>
    <t>Glass</t>
  </si>
  <si>
    <t>Food</t>
  </si>
  <si>
    <t>Other Organic Waste</t>
  </si>
  <si>
    <t>Construction/Demo</t>
  </si>
  <si>
    <t>Textiles</t>
  </si>
  <si>
    <t xml:space="preserve">Special </t>
  </si>
  <si>
    <t>Other Recyclable</t>
  </si>
  <si>
    <t>Other Non-Recyclable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</si>
</sst>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6" fillId="0" borderId="0" xfId="0" applyFont="1" applyBorder="1" applyAlignment="1">
      <alignment/>
    </xf>
    <xf numFmtId="3" fontId="46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6" fillId="0" borderId="0" xfId="0" applyFont="1" applyAlignment="1">
      <alignment/>
    </xf>
    <xf numFmtId="3" fontId="46" fillId="0" borderId="12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3" fontId="47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64" fontId="48" fillId="0" borderId="0" xfId="42" applyNumberFormat="1" applyFont="1" applyAlignment="1">
      <alignment/>
    </xf>
    <xf numFmtId="3" fontId="0" fillId="0" borderId="0" xfId="0" applyNumberFormat="1" applyFill="1" applyAlignment="1">
      <alignment/>
    </xf>
    <xf numFmtId="3" fontId="46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/>
    </xf>
    <xf numFmtId="49" fontId="46" fillId="0" borderId="0" xfId="42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Disposed Recyclable Material in MSW in Washington:  1992-2013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755"/>
          <c:w val="0.7685"/>
          <c:h val="0.9335"/>
        </c:manualLayout>
      </c:layout>
      <c:areaChart>
        <c:grouping val="stacked"/>
        <c:varyColors val="0"/>
        <c:ser>
          <c:idx val="0"/>
          <c:order val="0"/>
          <c:tx>
            <c:strRef>
              <c:f>'Disposed MSW Breakdown'!$A$57</c:f>
              <c:strCache>
                <c:ptCount val="1"/>
                <c:pt idx="0">
                  <c:v>Paper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Breakdown'!$B$56:$W$56</c:f>
              <c:numCache/>
            </c:numRef>
          </c:cat>
          <c:val>
            <c:numRef>
              <c:f>'Disposed MSW Breakdown'!$B$57:$W$57</c:f>
              <c:numCache/>
            </c:numRef>
          </c:val>
        </c:ser>
        <c:ser>
          <c:idx val="1"/>
          <c:order val="1"/>
          <c:tx>
            <c:strRef>
              <c:f>'Disposed MSW Breakdown'!$A$58</c:f>
              <c:strCache>
                <c:ptCount val="1"/>
                <c:pt idx="0">
                  <c:v>Plastics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Breakdown'!$B$56:$W$56</c:f>
              <c:numCache/>
            </c:numRef>
          </c:cat>
          <c:val>
            <c:numRef>
              <c:f>'Disposed MSW Breakdown'!$B$58:$W$58</c:f>
              <c:numCache/>
            </c:numRef>
          </c:val>
        </c:ser>
        <c:ser>
          <c:idx val="2"/>
          <c:order val="2"/>
          <c:tx>
            <c:strRef>
              <c:f>'Disposed MSW Breakdown'!$A$59</c:f>
              <c:strCache>
                <c:ptCount val="1"/>
                <c:pt idx="0">
                  <c:v>Metals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Breakdown'!$B$56:$W$56</c:f>
              <c:numCache/>
            </c:numRef>
          </c:cat>
          <c:val>
            <c:numRef>
              <c:f>'Disposed MSW Breakdown'!$B$59:$W$59</c:f>
              <c:numCache/>
            </c:numRef>
          </c:val>
        </c:ser>
        <c:ser>
          <c:idx val="3"/>
          <c:order val="3"/>
          <c:tx>
            <c:strRef>
              <c:f>'Disposed MSW Breakdown'!$A$60</c:f>
              <c:strCache>
                <c:ptCount val="1"/>
                <c:pt idx="0">
                  <c:v>Glass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Breakdown'!$B$56:$W$56</c:f>
              <c:numCache/>
            </c:numRef>
          </c:cat>
          <c:val>
            <c:numRef>
              <c:f>'Disposed MSW Breakdown'!$B$60:$W$60</c:f>
              <c:numCache/>
            </c:numRef>
          </c:val>
        </c:ser>
        <c:ser>
          <c:idx val="4"/>
          <c:order val="4"/>
          <c:tx>
            <c:strRef>
              <c:f>'Disposed MSW Breakdown'!$A$61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Breakdown'!$B$56:$W$56</c:f>
              <c:numCache/>
            </c:numRef>
          </c:cat>
          <c:val>
            <c:numRef>
              <c:f>'Disposed MSW Breakdown'!$B$61:$W$61</c:f>
              <c:numCache/>
            </c:numRef>
          </c:val>
        </c:ser>
        <c:ser>
          <c:idx val="5"/>
          <c:order val="5"/>
          <c:tx>
            <c:strRef>
              <c:f>'Disposed MSW Breakdown'!$A$62</c:f>
              <c:strCache>
                <c:ptCount val="1"/>
                <c:pt idx="0">
                  <c:v>Other Organic Waste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Breakdown'!$B$56:$W$56</c:f>
              <c:numCache/>
            </c:numRef>
          </c:cat>
          <c:val>
            <c:numRef>
              <c:f>'Disposed MSW Breakdown'!$B$62:$W$62</c:f>
              <c:numCache/>
            </c:numRef>
          </c:val>
        </c:ser>
        <c:ser>
          <c:idx val="6"/>
          <c:order val="6"/>
          <c:tx>
            <c:strRef>
              <c:f>'Disposed MSW Breakdown'!$A$63</c:f>
              <c:strCache>
                <c:ptCount val="1"/>
                <c:pt idx="0">
                  <c:v>Yard Waste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Breakdown'!$B$56:$W$56</c:f>
              <c:numCache/>
            </c:numRef>
          </c:cat>
          <c:val>
            <c:numRef>
              <c:f>'Disposed MSW Breakdown'!$B$63:$W$63</c:f>
              <c:numCache/>
            </c:numRef>
          </c:val>
        </c:ser>
        <c:ser>
          <c:idx val="7"/>
          <c:order val="7"/>
          <c:tx>
            <c:strRef>
              <c:f>'Disposed MSW Breakdown'!$A$64</c:f>
              <c:strCache>
                <c:ptCount val="1"/>
                <c:pt idx="0">
                  <c:v>Construction/Demo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Breakdown'!$B$56:$W$56</c:f>
              <c:numCache/>
            </c:numRef>
          </c:cat>
          <c:val>
            <c:numRef>
              <c:f>'Disposed MSW Breakdown'!$B$64:$W$64</c:f>
              <c:numCache/>
            </c:numRef>
          </c:val>
        </c:ser>
        <c:ser>
          <c:idx val="8"/>
          <c:order val="8"/>
          <c:tx>
            <c:strRef>
              <c:f>'Disposed MSW Breakdown'!$A$65</c:f>
              <c:strCache>
                <c:ptCount val="1"/>
                <c:pt idx="0">
                  <c:v>Textiles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Breakdown'!$B$56:$W$56</c:f>
              <c:numCache/>
            </c:numRef>
          </c:cat>
          <c:val>
            <c:numRef>
              <c:f>'Disposed MSW Breakdown'!$B$65:$W$65</c:f>
              <c:numCache/>
            </c:numRef>
          </c:val>
        </c:ser>
        <c:ser>
          <c:idx val="9"/>
          <c:order val="9"/>
          <c:tx>
            <c:strRef>
              <c:f>'Disposed MSW Breakdown'!$A$66</c:f>
              <c:strCache>
                <c:ptCount val="1"/>
                <c:pt idx="0">
                  <c:v>Special 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Breakdown'!$B$56:$W$56</c:f>
              <c:numCache/>
            </c:numRef>
          </c:cat>
          <c:val>
            <c:numRef>
              <c:f>'Disposed MSW Breakdown'!$B$66:$W$66</c:f>
              <c:numCache/>
            </c:numRef>
          </c:val>
        </c:ser>
        <c:ser>
          <c:idx val="10"/>
          <c:order val="10"/>
          <c:tx>
            <c:strRef>
              <c:f>'Disposed MSW Breakdown'!$A$67</c:f>
              <c:strCache>
                <c:ptCount val="1"/>
                <c:pt idx="0">
                  <c:v>Other Recyclable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Breakdown'!$B$56:$W$56</c:f>
              <c:numCache/>
            </c:numRef>
          </c:cat>
          <c:val>
            <c:numRef>
              <c:f>'Disposed MSW Breakdown'!$B$67:$W$67</c:f>
              <c:numCache/>
            </c:numRef>
          </c:val>
        </c:ser>
        <c:axId val="24836122"/>
        <c:axId val="22198507"/>
      </c:areaChart>
      <c:catAx>
        <c:axId val="248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198507"/>
        <c:crosses val="autoZero"/>
        <c:auto val="1"/>
        <c:lblOffset val="100"/>
        <c:tickLblSkip val="2"/>
        <c:noMultiLvlLbl val="0"/>
      </c:catAx>
      <c:valAx>
        <c:axId val="22198507"/>
        <c:scaling>
          <c:orientation val="minMax"/>
          <c:max val="5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836122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205"/>
                <c:y val="0.17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25"/>
          <c:y val="0.253"/>
          <c:w val="0.16825"/>
          <c:h val="0.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Disposed Material in MSW in Washington:  1992-2013
</a:t>
            </a:r>
          </a:p>
        </c:rich>
      </c:tx>
      <c:layout>
        <c:manualLayout>
          <c:xMode val="factor"/>
          <c:yMode val="factor"/>
          <c:x val="-0.03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0225"/>
          <c:w val="0.74025"/>
          <c:h val="0.8525"/>
        </c:manualLayout>
      </c:layout>
      <c:areaChart>
        <c:grouping val="stacked"/>
        <c:varyColors val="0"/>
        <c:ser>
          <c:idx val="0"/>
          <c:order val="0"/>
          <c:tx>
            <c:strRef>
              <c:f>'Disposed MSW Breakdown'!$A$57</c:f>
              <c:strCache>
                <c:ptCount val="1"/>
                <c:pt idx="0">
                  <c:v>Paper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Breakdown'!$B$3:$W$3</c:f>
              <c:numCache/>
            </c:numRef>
          </c:cat>
          <c:val>
            <c:numRef>
              <c:f>'Disposed MSW Breakdown'!$B$57:$W$57</c:f>
              <c:numCache/>
            </c:numRef>
          </c:val>
        </c:ser>
        <c:ser>
          <c:idx val="1"/>
          <c:order val="1"/>
          <c:tx>
            <c:strRef>
              <c:f>'Disposed MSW Breakdown'!$A$58</c:f>
              <c:strCache>
                <c:ptCount val="1"/>
                <c:pt idx="0">
                  <c:v>Plastics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Breakdown'!$B$3:$W$3</c:f>
              <c:numCache/>
            </c:numRef>
          </c:cat>
          <c:val>
            <c:numRef>
              <c:f>'Disposed MSW Breakdown'!$B$58:$W$58</c:f>
              <c:numCache/>
            </c:numRef>
          </c:val>
        </c:ser>
        <c:ser>
          <c:idx val="2"/>
          <c:order val="2"/>
          <c:tx>
            <c:strRef>
              <c:f>'Disposed MSW Breakdown'!$A$59</c:f>
              <c:strCache>
                <c:ptCount val="1"/>
                <c:pt idx="0">
                  <c:v>Metals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Breakdown'!$B$3:$W$3</c:f>
              <c:numCache/>
            </c:numRef>
          </c:cat>
          <c:val>
            <c:numRef>
              <c:f>'Disposed MSW Breakdown'!$B$59:$W$59</c:f>
              <c:numCache/>
            </c:numRef>
          </c:val>
        </c:ser>
        <c:ser>
          <c:idx val="3"/>
          <c:order val="3"/>
          <c:tx>
            <c:strRef>
              <c:f>'Disposed MSW Breakdown'!$A$60</c:f>
              <c:strCache>
                <c:ptCount val="1"/>
                <c:pt idx="0">
                  <c:v>Glass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Breakdown'!$B$3:$W$3</c:f>
              <c:numCache/>
            </c:numRef>
          </c:cat>
          <c:val>
            <c:numRef>
              <c:f>'Disposed MSW Breakdown'!$B$60:$W$60</c:f>
              <c:numCache/>
            </c:numRef>
          </c:val>
        </c:ser>
        <c:ser>
          <c:idx val="4"/>
          <c:order val="4"/>
          <c:tx>
            <c:strRef>
              <c:f>'Disposed MSW Breakdown'!$A$61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Breakdown'!$B$3:$W$3</c:f>
              <c:numCache/>
            </c:numRef>
          </c:cat>
          <c:val>
            <c:numRef>
              <c:f>'Disposed MSW Breakdown'!$B$61:$W$61</c:f>
              <c:numCache/>
            </c:numRef>
          </c:val>
        </c:ser>
        <c:ser>
          <c:idx val="5"/>
          <c:order val="5"/>
          <c:tx>
            <c:strRef>
              <c:f>'Disposed MSW Breakdown'!$A$62</c:f>
              <c:strCache>
                <c:ptCount val="1"/>
                <c:pt idx="0">
                  <c:v>Other Organic Waste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Breakdown'!$B$3:$W$3</c:f>
              <c:numCache/>
            </c:numRef>
          </c:cat>
          <c:val>
            <c:numRef>
              <c:f>'Disposed MSW Breakdown'!$B$62:$W$62</c:f>
              <c:numCache/>
            </c:numRef>
          </c:val>
        </c:ser>
        <c:ser>
          <c:idx val="6"/>
          <c:order val="6"/>
          <c:tx>
            <c:strRef>
              <c:f>'Disposed MSW Breakdown'!$A$63</c:f>
              <c:strCache>
                <c:ptCount val="1"/>
                <c:pt idx="0">
                  <c:v>Yard Waste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Breakdown'!$B$3:$W$3</c:f>
              <c:numCache/>
            </c:numRef>
          </c:cat>
          <c:val>
            <c:numRef>
              <c:f>'Disposed MSW Breakdown'!$B$63:$W$63</c:f>
              <c:numCache/>
            </c:numRef>
          </c:val>
        </c:ser>
        <c:ser>
          <c:idx val="7"/>
          <c:order val="7"/>
          <c:tx>
            <c:strRef>
              <c:f>'Disposed MSW Breakdown'!$A$64</c:f>
              <c:strCache>
                <c:ptCount val="1"/>
                <c:pt idx="0">
                  <c:v>Construction/Demo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Breakdown'!$B$3:$W$3</c:f>
              <c:numCache/>
            </c:numRef>
          </c:cat>
          <c:val>
            <c:numRef>
              <c:f>'Disposed MSW Breakdown'!$B$64:$W$64</c:f>
              <c:numCache/>
            </c:numRef>
          </c:val>
        </c:ser>
        <c:ser>
          <c:idx val="8"/>
          <c:order val="8"/>
          <c:tx>
            <c:strRef>
              <c:f>'Disposed MSW Breakdown'!$A$65</c:f>
              <c:strCache>
                <c:ptCount val="1"/>
                <c:pt idx="0">
                  <c:v>Textiles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Breakdown'!$B$3:$W$3</c:f>
              <c:numCache/>
            </c:numRef>
          </c:cat>
          <c:val>
            <c:numRef>
              <c:f>'Disposed MSW Breakdown'!$B$65:$W$65</c:f>
              <c:numCache/>
            </c:numRef>
          </c:val>
        </c:ser>
        <c:ser>
          <c:idx val="9"/>
          <c:order val="9"/>
          <c:tx>
            <c:strRef>
              <c:f>'Disposed MSW Breakdown'!$A$66</c:f>
              <c:strCache>
                <c:ptCount val="1"/>
                <c:pt idx="0">
                  <c:v>Special 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Breakdown'!$B$3:$W$3</c:f>
              <c:numCache/>
            </c:numRef>
          </c:cat>
          <c:val>
            <c:numRef>
              <c:f>'Disposed MSW Breakdown'!$B$66:$W$66</c:f>
              <c:numCache/>
            </c:numRef>
          </c:val>
        </c:ser>
        <c:ser>
          <c:idx val="10"/>
          <c:order val="10"/>
          <c:tx>
            <c:strRef>
              <c:f>'Disposed MSW Breakdown'!$A$67</c:f>
              <c:strCache>
                <c:ptCount val="1"/>
                <c:pt idx="0">
                  <c:v>Other Recyclable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Breakdown'!$B$3:$W$3</c:f>
              <c:numCache/>
            </c:numRef>
          </c:cat>
          <c:val>
            <c:numRef>
              <c:f>'Disposed MSW Breakdown'!$B$67:$W$67</c:f>
              <c:numCache/>
            </c:numRef>
          </c:val>
        </c:ser>
        <c:ser>
          <c:idx val="11"/>
          <c:order val="11"/>
          <c:tx>
            <c:strRef>
              <c:f>'Disposed MSW Breakdown'!$A$68</c:f>
              <c:strCache>
                <c:ptCount val="1"/>
                <c:pt idx="0">
                  <c:v>Other Non-Recyclable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'Disposed MSW Breakdown'!$B$3:$W$3</c:f>
              <c:numCache/>
            </c:numRef>
          </c:cat>
          <c:val>
            <c:numRef>
              <c:f>'Disposed MSW Breakdown'!$B$68:$W$68</c:f>
              <c:numCache/>
            </c:numRef>
          </c:val>
        </c:ser>
        <c:axId val="65568836"/>
        <c:axId val="53248613"/>
      </c:areaChart>
      <c:catAx>
        <c:axId val="6556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248613"/>
        <c:crosses val="autoZero"/>
        <c:auto val="1"/>
        <c:lblOffset val="100"/>
        <c:tickLblSkip val="2"/>
        <c:noMultiLvlLbl val="0"/>
      </c:catAx>
      <c:valAx>
        <c:axId val="53248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568836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255"/>
                <c:y val="0.167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500000"/>
        <c:min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"/>
          <c:y val="0.2625"/>
          <c:w val="0.1735"/>
          <c:h val="0.5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70</xdr:row>
      <xdr:rowOff>0</xdr:rowOff>
    </xdr:from>
    <xdr:to>
      <xdr:col>22</xdr:col>
      <xdr:colOff>200025</xdr:colOff>
      <xdr:row>96</xdr:row>
      <xdr:rowOff>114300</xdr:rowOff>
    </xdr:to>
    <xdr:graphicFrame>
      <xdr:nvGraphicFramePr>
        <xdr:cNvPr id="1" name="Chart 4"/>
        <xdr:cNvGraphicFramePr/>
      </xdr:nvGraphicFramePr>
      <xdr:xfrm>
        <a:off x="8058150" y="10772775"/>
        <a:ext cx="6762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69</xdr:row>
      <xdr:rowOff>85725</xdr:rowOff>
    </xdr:from>
    <xdr:to>
      <xdr:col>10</xdr:col>
      <xdr:colOff>180975</xdr:colOff>
      <xdr:row>97</xdr:row>
      <xdr:rowOff>0</xdr:rowOff>
    </xdr:to>
    <xdr:graphicFrame>
      <xdr:nvGraphicFramePr>
        <xdr:cNvPr id="2" name="Chart 7"/>
        <xdr:cNvGraphicFramePr/>
      </xdr:nvGraphicFramePr>
      <xdr:xfrm>
        <a:off x="723900" y="10696575"/>
        <a:ext cx="676275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27.28125" style="0" customWidth="1"/>
    <col min="2" max="23" width="9.140625" style="0" bestFit="1" customWidth="1"/>
  </cols>
  <sheetData>
    <row r="1" ht="12.75">
      <c r="A1" s="6" t="s">
        <v>0</v>
      </c>
    </row>
    <row r="2" ht="12.75">
      <c r="A2" s="6"/>
    </row>
    <row r="3" spans="1:23" ht="12.75">
      <c r="A3" s="2" t="s">
        <v>1</v>
      </c>
      <c r="B3" s="18">
        <v>1992</v>
      </c>
      <c r="C3" s="18">
        <v>1993</v>
      </c>
      <c r="D3" s="18">
        <v>1994</v>
      </c>
      <c r="E3" s="18">
        <v>1995</v>
      </c>
      <c r="F3" s="18">
        <v>1996</v>
      </c>
      <c r="G3" s="18">
        <v>1997</v>
      </c>
      <c r="H3" s="18">
        <v>1998</v>
      </c>
      <c r="I3" s="18">
        <v>1999</v>
      </c>
      <c r="J3" s="18">
        <v>2000</v>
      </c>
      <c r="K3" s="18">
        <v>2001</v>
      </c>
      <c r="L3" s="18">
        <v>2002</v>
      </c>
      <c r="M3" s="18">
        <v>2003</v>
      </c>
      <c r="N3" s="18">
        <v>2004</v>
      </c>
      <c r="O3" s="18">
        <v>2005</v>
      </c>
      <c r="P3" s="18">
        <v>2006</v>
      </c>
      <c r="Q3" s="18">
        <v>2007</v>
      </c>
      <c r="R3" s="18">
        <v>2008</v>
      </c>
      <c r="S3" s="18">
        <v>2009</v>
      </c>
      <c r="T3" s="18">
        <v>2010</v>
      </c>
      <c r="U3" s="18">
        <v>2011</v>
      </c>
      <c r="V3" s="18">
        <v>2012</v>
      </c>
      <c r="W3" s="18">
        <v>2013</v>
      </c>
    </row>
    <row r="4" spans="1:23" ht="12">
      <c r="A4" s="4" t="s">
        <v>2</v>
      </c>
      <c r="B4" s="15">
        <v>23671.722</v>
      </c>
      <c r="C4" s="1">
        <v>24247.008</v>
      </c>
      <c r="D4" s="1">
        <v>24637.368000000002</v>
      </c>
      <c r="E4" s="1">
        <v>23809.446</v>
      </c>
      <c r="F4" s="1">
        <v>23909.574</v>
      </c>
      <c r="G4" s="1">
        <v>26318.382</v>
      </c>
      <c r="H4" s="1">
        <v>24528.600000000002</v>
      </c>
      <c r="I4" s="1">
        <v>26884.566</v>
      </c>
      <c r="J4" s="1">
        <v>27665.484</v>
      </c>
      <c r="K4" s="1">
        <v>27668.436</v>
      </c>
      <c r="L4" s="1">
        <v>28223.274</v>
      </c>
      <c r="M4" s="15">
        <v>30753.292800000003</v>
      </c>
      <c r="N4" s="15">
        <v>31474.368000000002</v>
      </c>
      <c r="O4" s="15">
        <v>32387.2128</v>
      </c>
      <c r="P4" s="15">
        <v>33651.6864</v>
      </c>
      <c r="Q4" s="15">
        <v>33979.4944</v>
      </c>
      <c r="R4" s="15">
        <v>31862.376</v>
      </c>
      <c r="S4" s="1">
        <v>26370.39389386439</v>
      </c>
      <c r="T4" s="1">
        <v>25998.535405807554</v>
      </c>
      <c r="U4" s="1">
        <v>25024.323914881716</v>
      </c>
      <c r="V4" s="1">
        <v>25133.143440359607</v>
      </c>
      <c r="W4" s="1">
        <v>25638.752472720163</v>
      </c>
    </row>
    <row r="5" spans="1:23" ht="12">
      <c r="A5" s="4" t="s">
        <v>3</v>
      </c>
      <c r="B5" s="15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5">
        <v>48.052020000000006</v>
      </c>
      <c r="N5" s="15">
        <v>49.178700000000006</v>
      </c>
      <c r="O5" s="15">
        <v>50.60502</v>
      </c>
      <c r="P5" s="15">
        <v>52.580760000000005</v>
      </c>
      <c r="Q5" s="15">
        <v>53.092960000000005</v>
      </c>
      <c r="R5" s="15">
        <v>49.784962500000006</v>
      </c>
      <c r="S5" s="1">
        <v>3.1599823949524075</v>
      </c>
      <c r="T5" s="1">
        <v>3.115422337169326</v>
      </c>
      <c r="U5" s="1">
        <v>2.9986819057341223</v>
      </c>
      <c r="V5" s="1">
        <v>3.0117218241411514</v>
      </c>
      <c r="W5" s="1">
        <v>3.0723093014241516</v>
      </c>
    </row>
    <row r="6" spans="1:23" ht="12">
      <c r="A6" s="4" t="s">
        <v>4</v>
      </c>
      <c r="B6" s="15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</row>
    <row r="7" spans="1:23" ht="12">
      <c r="A7" s="4" t="s">
        <v>5</v>
      </c>
      <c r="B7" s="15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5">
        <v>29311.732200000002</v>
      </c>
      <c r="N7" s="15">
        <v>29999.007</v>
      </c>
      <c r="O7" s="15">
        <v>30869.0622</v>
      </c>
      <c r="P7" s="15">
        <v>32074.263600000002</v>
      </c>
      <c r="Q7" s="15">
        <v>32386.7056</v>
      </c>
      <c r="R7" s="15">
        <v>30368.827125000003</v>
      </c>
      <c r="S7" s="1">
        <v>19082.197877195795</v>
      </c>
      <c r="T7" s="1">
        <v>18813.112884382455</v>
      </c>
      <c r="U7" s="1">
        <v>18108.15199077934</v>
      </c>
      <c r="V7" s="1">
        <v>18186.896196361904</v>
      </c>
      <c r="W7" s="1">
        <v>18552.766029130933</v>
      </c>
    </row>
    <row r="8" spans="1:23" ht="12">
      <c r="A8" s="4" t="s">
        <v>6</v>
      </c>
      <c r="B8" s="15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5">
        <v>110519.646</v>
      </c>
      <c r="N8" s="15">
        <v>113111.01</v>
      </c>
      <c r="O8" s="15">
        <v>116391.546</v>
      </c>
      <c r="P8" s="15">
        <v>120935.74799999999</v>
      </c>
      <c r="Q8" s="15">
        <v>122113.808</v>
      </c>
      <c r="R8" s="15">
        <v>114505.41374999999</v>
      </c>
      <c r="S8" s="1">
        <v>165400.37816322947</v>
      </c>
      <c r="T8" s="1">
        <v>163068.00744494004</v>
      </c>
      <c r="U8" s="1">
        <v>156957.55836865268</v>
      </c>
      <c r="V8" s="1">
        <v>157640.09616987128</v>
      </c>
      <c r="W8" s="1">
        <v>160811.37701959108</v>
      </c>
    </row>
    <row r="9" spans="1:23" ht="12">
      <c r="A9" s="4" t="s">
        <v>7</v>
      </c>
      <c r="B9" s="15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5">
        <v>14415.606</v>
      </c>
      <c r="N9" s="15">
        <v>14753.61</v>
      </c>
      <c r="O9" s="15">
        <v>15181.506000000001</v>
      </c>
      <c r="P9" s="15">
        <v>15774.228000000001</v>
      </c>
      <c r="Q9" s="15">
        <v>15927.888</v>
      </c>
      <c r="R9" s="15">
        <v>14935.48875</v>
      </c>
      <c r="S9" s="1">
        <v>67000.63936878685</v>
      </c>
      <c r="T9" s="1">
        <v>66055.8390539036</v>
      </c>
      <c r="U9" s="1">
        <v>63580.608951723094</v>
      </c>
      <c r="V9" s="1">
        <v>63857.092413144695</v>
      </c>
      <c r="W9" s="1">
        <v>65141.71973328014</v>
      </c>
    </row>
    <row r="10" spans="1:23" ht="12">
      <c r="A10" s="4" t="s">
        <v>8</v>
      </c>
      <c r="B10" s="15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</row>
    <row r="11" spans="1:23" ht="12">
      <c r="A11" s="4" t="s">
        <v>9</v>
      </c>
      <c r="B11" s="15">
        <v>153866.193</v>
      </c>
      <c r="C11" s="1">
        <v>157605.552</v>
      </c>
      <c r="D11" s="1">
        <v>160142.892</v>
      </c>
      <c r="E11" s="1">
        <v>154761.399</v>
      </c>
      <c r="F11" s="1">
        <v>155412.231</v>
      </c>
      <c r="G11" s="1">
        <v>171069.483</v>
      </c>
      <c r="H11" s="1">
        <v>159435.9</v>
      </c>
      <c r="I11" s="1">
        <v>174749.679</v>
      </c>
      <c r="J11" s="1">
        <v>179825.646</v>
      </c>
      <c r="K11" s="1">
        <v>179844.834</v>
      </c>
      <c r="L11" s="1">
        <v>183451.281</v>
      </c>
      <c r="M11" s="15">
        <v>134545.65600000002</v>
      </c>
      <c r="N11" s="15">
        <v>137700.36000000002</v>
      </c>
      <c r="O11" s="15">
        <v>141694.056</v>
      </c>
      <c r="P11" s="15">
        <v>147226.128</v>
      </c>
      <c r="Q11" s="15">
        <v>148660.288</v>
      </c>
      <c r="R11" s="15">
        <v>139397.895</v>
      </c>
      <c r="S11" s="1">
        <v>63415.25912586277</v>
      </c>
      <c r="T11" s="1">
        <v>62521.01755809603</v>
      </c>
      <c r="U11" s="1">
        <v>60178.243521837525</v>
      </c>
      <c r="V11" s="1">
        <v>60439.93162683544</v>
      </c>
      <c r="W11" s="1">
        <v>61655.815163978266</v>
      </c>
    </row>
    <row r="12" spans="1:23" ht="12">
      <c r="A12" s="4" t="s">
        <v>10</v>
      </c>
      <c r="B12" s="15">
        <v>288005.951</v>
      </c>
      <c r="C12" s="1">
        <v>295005.26399999997</v>
      </c>
      <c r="D12" s="1">
        <v>299754.644</v>
      </c>
      <c r="E12" s="1">
        <v>289681.593</v>
      </c>
      <c r="F12" s="1">
        <v>290899.817</v>
      </c>
      <c r="G12" s="1">
        <v>320206.98099999997</v>
      </c>
      <c r="H12" s="1">
        <v>298431.3</v>
      </c>
      <c r="I12" s="1">
        <v>327095.55299999996</v>
      </c>
      <c r="J12" s="1">
        <v>336596.72199999995</v>
      </c>
      <c r="K12" s="1">
        <v>336632.638</v>
      </c>
      <c r="L12" s="1">
        <v>343383.16699999996</v>
      </c>
      <c r="M12" s="15">
        <v>249870.504</v>
      </c>
      <c r="N12" s="15">
        <v>255729.24</v>
      </c>
      <c r="O12" s="15">
        <v>263146.104</v>
      </c>
      <c r="P12" s="15">
        <v>273419.952</v>
      </c>
      <c r="Q12" s="15">
        <v>276083.392</v>
      </c>
      <c r="R12" s="15">
        <v>258881.805</v>
      </c>
      <c r="S12" s="1">
        <v>175326.69152604014</v>
      </c>
      <c r="T12" s="1">
        <v>172854.3462630424</v>
      </c>
      <c r="U12" s="1">
        <v>166377.18561697332</v>
      </c>
      <c r="V12" s="1">
        <v>167100.68513890923</v>
      </c>
      <c r="W12" s="1">
        <v>170462.28675950863</v>
      </c>
    </row>
    <row r="13" spans="1:23" ht="12">
      <c r="A13" s="4" t="s">
        <v>11</v>
      </c>
      <c r="B13" s="15">
        <v>158797.80175</v>
      </c>
      <c r="C13" s="1">
        <v>162657.01200000002</v>
      </c>
      <c r="D13" s="1">
        <v>165275.677</v>
      </c>
      <c r="E13" s="1">
        <v>159721.70025</v>
      </c>
      <c r="F13" s="1">
        <v>160393.39225</v>
      </c>
      <c r="G13" s="1">
        <v>176552.47925</v>
      </c>
      <c r="H13" s="1">
        <v>164546.025</v>
      </c>
      <c r="I13" s="1">
        <v>180350.63025000002</v>
      </c>
      <c r="J13" s="1">
        <v>185589.2885</v>
      </c>
      <c r="K13" s="1">
        <v>185609.0915</v>
      </c>
      <c r="L13" s="1">
        <v>189331.12975</v>
      </c>
      <c r="M13" s="15">
        <v>124935.252</v>
      </c>
      <c r="N13" s="15">
        <v>127864.62</v>
      </c>
      <c r="O13" s="15">
        <v>131573.052</v>
      </c>
      <c r="P13" s="15">
        <v>136709.976</v>
      </c>
      <c r="Q13" s="15">
        <v>138041.696</v>
      </c>
      <c r="R13" s="15">
        <v>129440.9025</v>
      </c>
      <c r="S13" s="1">
        <v>134567.88231389213</v>
      </c>
      <c r="T13" s="1">
        <v>132670.29180160566</v>
      </c>
      <c r="U13" s="1">
        <v>127698.89934583152</v>
      </c>
      <c r="V13" s="1">
        <v>128254.20440334792</v>
      </c>
      <c r="W13" s="1">
        <v>130834.32273746833</v>
      </c>
    </row>
    <row r="14" spans="1:23" ht="12">
      <c r="A14" s="4" t="s">
        <v>12</v>
      </c>
      <c r="B14" s="15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5">
        <v>1922.0808000000002</v>
      </c>
      <c r="N14" s="15">
        <v>1967.1480000000001</v>
      </c>
      <c r="O14" s="15">
        <v>2024.2008</v>
      </c>
      <c r="P14" s="15">
        <v>2103.2304</v>
      </c>
      <c r="Q14" s="15">
        <v>2123.7184</v>
      </c>
      <c r="R14" s="15">
        <v>1991.3985</v>
      </c>
      <c r="S14" s="1">
        <v>229.31287648186566</v>
      </c>
      <c r="T14" s="1">
        <v>226.0792524456183</v>
      </c>
      <c r="U14" s="1">
        <v>217.6076596364616</v>
      </c>
      <c r="V14" s="1">
        <v>218.55393743971175</v>
      </c>
      <c r="W14" s="1">
        <v>222.95063557218782</v>
      </c>
    </row>
    <row r="15" spans="1:23" ht="12">
      <c r="A15" s="4" t="s">
        <v>13</v>
      </c>
      <c r="B15" s="15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ht="12">
      <c r="A16" s="4" t="s">
        <v>14</v>
      </c>
      <c r="B16" s="15">
        <v>465543.866</v>
      </c>
      <c r="C16" s="1">
        <v>476857.82399999996</v>
      </c>
      <c r="D16" s="1">
        <v>484534.904</v>
      </c>
      <c r="E16" s="1">
        <v>468252.43799999997</v>
      </c>
      <c r="F16" s="1">
        <v>470221.622</v>
      </c>
      <c r="G16" s="1">
        <v>517594.84599999996</v>
      </c>
      <c r="H16" s="1">
        <v>482395.8</v>
      </c>
      <c r="I16" s="1">
        <v>528729.798</v>
      </c>
      <c r="J16" s="1">
        <v>544087.852</v>
      </c>
      <c r="K16" s="1">
        <v>544145.9079999999</v>
      </c>
      <c r="L16" s="1">
        <v>555057.722</v>
      </c>
      <c r="M16" s="15">
        <v>754416.714</v>
      </c>
      <c r="N16" s="15">
        <v>772105.59</v>
      </c>
      <c r="O16" s="15">
        <v>794498.814</v>
      </c>
      <c r="P16" s="15">
        <v>825517.932</v>
      </c>
      <c r="Q16" s="15">
        <v>833559.472</v>
      </c>
      <c r="R16" s="15">
        <v>781623.91125</v>
      </c>
      <c r="S16" s="1">
        <v>846293.4912364014</v>
      </c>
      <c r="T16" s="1">
        <v>834359.5997909372</v>
      </c>
      <c r="U16" s="1">
        <v>803094.6574781082</v>
      </c>
      <c r="V16" s="1">
        <v>806586.9548060142</v>
      </c>
      <c r="W16" s="1">
        <v>822813.2438375419</v>
      </c>
    </row>
    <row r="17" spans="1:23" ht="12">
      <c r="A17" s="4" t="s">
        <v>15</v>
      </c>
      <c r="B17" s="15">
        <v>27617.009000000002</v>
      </c>
      <c r="C17" s="1">
        <v>28288.176</v>
      </c>
      <c r="D17" s="1">
        <v>28743.596</v>
      </c>
      <c r="E17" s="1">
        <v>27777.687</v>
      </c>
      <c r="F17" s="1">
        <v>27894.503</v>
      </c>
      <c r="G17" s="1">
        <v>30704.779000000002</v>
      </c>
      <c r="H17" s="1">
        <v>28616.7</v>
      </c>
      <c r="I17" s="1">
        <v>31365.327</v>
      </c>
      <c r="J17" s="1">
        <v>32276.398</v>
      </c>
      <c r="K17" s="1">
        <v>32279.842</v>
      </c>
      <c r="L17" s="1">
        <v>32927.153</v>
      </c>
      <c r="M17" s="15">
        <v>62467.626</v>
      </c>
      <c r="N17" s="15">
        <v>63932.31</v>
      </c>
      <c r="O17" s="15">
        <v>65786.526</v>
      </c>
      <c r="P17" s="15">
        <v>68354.988</v>
      </c>
      <c r="Q17" s="15">
        <v>69020.848</v>
      </c>
      <c r="R17" s="15">
        <v>64720.45125</v>
      </c>
      <c r="S17" s="1">
        <v>121831.47704210627</v>
      </c>
      <c r="T17" s="1">
        <v>120113.48719967355</v>
      </c>
      <c r="U17" s="1">
        <v>115612.62060782097</v>
      </c>
      <c r="V17" s="1">
        <v>116115.36787710151</v>
      </c>
      <c r="W17" s="1">
        <v>118451.28653900094</v>
      </c>
    </row>
    <row r="18" spans="1:23" ht="12">
      <c r="A18" s="4" t="s">
        <v>16</v>
      </c>
      <c r="B18" s="15">
        <v>27617.009000000002</v>
      </c>
      <c r="C18" s="1">
        <v>28288.176</v>
      </c>
      <c r="D18" s="1">
        <v>28743.596</v>
      </c>
      <c r="E18" s="1">
        <v>27777.687</v>
      </c>
      <c r="F18" s="1">
        <v>27894.503</v>
      </c>
      <c r="G18" s="1">
        <v>30704.779000000002</v>
      </c>
      <c r="H18" s="1">
        <v>28616.7</v>
      </c>
      <c r="I18" s="1">
        <v>31365.327</v>
      </c>
      <c r="J18" s="1">
        <v>32276.398</v>
      </c>
      <c r="K18" s="1">
        <v>32279.842</v>
      </c>
      <c r="L18" s="1">
        <v>32927.153</v>
      </c>
      <c r="M18" s="15">
        <v>28831.212</v>
      </c>
      <c r="N18" s="15">
        <v>29507.22</v>
      </c>
      <c r="O18" s="15">
        <v>30363.012000000002</v>
      </c>
      <c r="P18" s="15">
        <v>31548.456000000002</v>
      </c>
      <c r="Q18" s="15">
        <v>31855.776</v>
      </c>
      <c r="R18" s="15">
        <v>29870.9775</v>
      </c>
      <c r="S18" s="1">
        <v>13371.260951139842</v>
      </c>
      <c r="T18" s="1">
        <v>13182.707951108197</v>
      </c>
      <c r="U18" s="1">
        <v>12688.72837237315</v>
      </c>
      <c r="V18" s="1">
        <v>12743.90594300787</v>
      </c>
      <c r="W18" s="1">
        <v>13000.277931160816</v>
      </c>
    </row>
    <row r="19" spans="1:23" ht="12">
      <c r="A19" s="4" t="s">
        <v>17</v>
      </c>
      <c r="B19" s="15">
        <v>59179.305</v>
      </c>
      <c r="C19" s="1">
        <v>60617.52</v>
      </c>
      <c r="D19" s="1">
        <v>61593.42</v>
      </c>
      <c r="E19" s="1">
        <v>59523.615</v>
      </c>
      <c r="F19" s="1">
        <v>59773.935</v>
      </c>
      <c r="G19" s="1">
        <v>65795.955</v>
      </c>
      <c r="H19" s="1">
        <v>61321.5</v>
      </c>
      <c r="I19" s="1">
        <v>67211.415</v>
      </c>
      <c r="J19" s="1">
        <v>69163.70999999999</v>
      </c>
      <c r="K19" s="1">
        <v>69171.09</v>
      </c>
      <c r="L19" s="1">
        <v>70558.185</v>
      </c>
      <c r="M19" s="15">
        <v>72078.03</v>
      </c>
      <c r="N19" s="15">
        <v>73768.05</v>
      </c>
      <c r="O19" s="15">
        <v>75907.53</v>
      </c>
      <c r="P19" s="15">
        <v>78871.14</v>
      </c>
      <c r="Q19" s="15">
        <v>79639.44</v>
      </c>
      <c r="R19" s="15">
        <v>74677.44374999999</v>
      </c>
      <c r="S19" s="1">
        <v>46023.707697510086</v>
      </c>
      <c r="T19" s="1">
        <v>45374.71070383424</v>
      </c>
      <c r="U19" s="1">
        <v>43674.43936642511</v>
      </c>
      <c r="V19" s="1">
        <v>43864.35985273007</v>
      </c>
      <c r="W19" s="1">
        <v>44746.78892861875</v>
      </c>
    </row>
    <row r="20" spans="1:23" ht="12">
      <c r="A20" s="4" t="s">
        <v>18</v>
      </c>
      <c r="B20" s="15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5">
        <v>3844.1616000000004</v>
      </c>
      <c r="N20" s="15">
        <v>3934.2960000000003</v>
      </c>
      <c r="O20" s="15">
        <v>4048.4016</v>
      </c>
      <c r="P20" s="15">
        <v>4206.4608</v>
      </c>
      <c r="Q20" s="15">
        <v>4247.4368</v>
      </c>
      <c r="R20" s="15">
        <v>3982.797</v>
      </c>
      <c r="S20" s="1">
        <v>1357.880043455515</v>
      </c>
      <c r="T20" s="1">
        <v>1338.7320844999454</v>
      </c>
      <c r="U20" s="1">
        <v>1288.567405619626</v>
      </c>
      <c r="V20" s="1">
        <v>1294.170805499789</v>
      </c>
      <c r="W20" s="1">
        <v>1320.2059272198705</v>
      </c>
    </row>
    <row r="21" spans="1:23" ht="12">
      <c r="A21" s="4" t="s">
        <v>19</v>
      </c>
      <c r="B21" s="15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ht="12">
      <c r="A22" s="4" t="s">
        <v>20</v>
      </c>
      <c r="B22" s="15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ht="12">
      <c r="A23" s="4" t="s">
        <v>21</v>
      </c>
      <c r="B23" s="15">
        <v>157811.48</v>
      </c>
      <c r="C23" s="1">
        <v>161646.72</v>
      </c>
      <c r="D23" s="1">
        <v>164249.12</v>
      </c>
      <c r="E23" s="1">
        <v>158729.64</v>
      </c>
      <c r="F23" s="1">
        <v>159397.16</v>
      </c>
      <c r="G23" s="1">
        <v>175455.88</v>
      </c>
      <c r="H23" s="1">
        <v>163524</v>
      </c>
      <c r="I23" s="1">
        <v>179230.44</v>
      </c>
      <c r="J23" s="1">
        <v>184436.56</v>
      </c>
      <c r="K23" s="1">
        <v>184456.24</v>
      </c>
      <c r="L23" s="1">
        <v>188155.16</v>
      </c>
      <c r="M23" s="15">
        <v>235454.89800000002</v>
      </c>
      <c r="N23" s="15">
        <v>240975.63</v>
      </c>
      <c r="O23" s="15">
        <v>247964.598</v>
      </c>
      <c r="P23" s="15">
        <v>257645.72400000002</v>
      </c>
      <c r="Q23" s="15">
        <v>260155.50400000002</v>
      </c>
      <c r="R23" s="15">
        <v>243946.31625</v>
      </c>
      <c r="S23" s="1">
        <v>209270.9399374864</v>
      </c>
      <c r="T23" s="1">
        <v>206319.93451706704</v>
      </c>
      <c r="U23" s="1">
        <v>198588.75859210728</v>
      </c>
      <c r="V23" s="1">
        <v>199452.33175191542</v>
      </c>
      <c r="W23" s="1">
        <v>203464.75863749164</v>
      </c>
    </row>
    <row r="24" spans="1:23" ht="12">
      <c r="A24" s="4" t="s">
        <v>22</v>
      </c>
      <c r="B24" s="15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ht="12">
      <c r="A25" s="4" t="s">
        <v>23</v>
      </c>
      <c r="B25" s="15">
        <v>23671.722</v>
      </c>
      <c r="C25" s="1">
        <v>24247.008</v>
      </c>
      <c r="D25" s="1">
        <v>24637.368000000002</v>
      </c>
      <c r="E25" s="1">
        <v>23809.446</v>
      </c>
      <c r="F25" s="1">
        <v>23909.574</v>
      </c>
      <c r="G25" s="1">
        <v>26318.382</v>
      </c>
      <c r="H25" s="1">
        <v>24528.600000000002</v>
      </c>
      <c r="I25" s="1">
        <v>26884.566</v>
      </c>
      <c r="J25" s="1">
        <v>27665.484</v>
      </c>
      <c r="K25" s="1">
        <v>27668.436</v>
      </c>
      <c r="L25" s="1">
        <v>28223.274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ht="12">
      <c r="A26" s="4" t="s">
        <v>24</v>
      </c>
      <c r="B26" s="15">
        <v>323513.534</v>
      </c>
      <c r="C26" s="1">
        <v>331375.776</v>
      </c>
      <c r="D26" s="1">
        <v>336710.696</v>
      </c>
      <c r="E26" s="1">
        <v>325395.762</v>
      </c>
      <c r="F26" s="1">
        <v>326764.178</v>
      </c>
      <c r="G26" s="1">
        <v>359684.554</v>
      </c>
      <c r="H26" s="1">
        <v>335224.2</v>
      </c>
      <c r="I26" s="1">
        <v>367422.402</v>
      </c>
      <c r="J26" s="1">
        <v>378094.94800000003</v>
      </c>
      <c r="K26" s="1">
        <v>378135.292</v>
      </c>
      <c r="L26" s="1">
        <v>385718.07800000004</v>
      </c>
      <c r="M26" s="15">
        <v>297922.524</v>
      </c>
      <c r="N26" s="15">
        <v>304907.94</v>
      </c>
      <c r="O26" s="15">
        <v>313751.124</v>
      </c>
      <c r="P26" s="15">
        <v>326000.712</v>
      </c>
      <c r="Q26" s="15">
        <v>329176.352</v>
      </c>
      <c r="R26" s="15">
        <v>308666.7675</v>
      </c>
      <c r="S26" s="1">
        <v>238963.09848088844</v>
      </c>
      <c r="T26" s="1">
        <v>235593.39316438365</v>
      </c>
      <c r="U26" s="1">
        <v>226765.28853370197</v>
      </c>
      <c r="V26" s="1">
        <v>227751.38874472183</v>
      </c>
      <c r="W26" s="1">
        <v>232333.1140492086</v>
      </c>
    </row>
    <row r="27" spans="1:23" ht="12">
      <c r="A27" s="4" t="s">
        <v>25</v>
      </c>
      <c r="B27" s="15">
        <v>157811.48</v>
      </c>
      <c r="C27" s="1">
        <v>161646.72</v>
      </c>
      <c r="D27" s="1">
        <v>164249.12</v>
      </c>
      <c r="E27" s="1">
        <v>158729.64</v>
      </c>
      <c r="F27" s="1">
        <v>159397.16</v>
      </c>
      <c r="G27" s="1">
        <v>175455.88</v>
      </c>
      <c r="H27" s="1">
        <v>163524</v>
      </c>
      <c r="I27" s="1">
        <v>179230.44</v>
      </c>
      <c r="J27" s="1">
        <v>184436.56</v>
      </c>
      <c r="K27" s="1">
        <v>184456.24</v>
      </c>
      <c r="L27" s="1">
        <v>188155.16</v>
      </c>
      <c r="M27" s="15">
        <v>134545.65600000002</v>
      </c>
      <c r="N27" s="15">
        <v>137700.36000000002</v>
      </c>
      <c r="O27" s="15">
        <v>141694.056</v>
      </c>
      <c r="P27" s="15">
        <v>147226.128</v>
      </c>
      <c r="Q27" s="15">
        <v>148660.288</v>
      </c>
      <c r="R27" s="15">
        <v>139397.895</v>
      </c>
      <c r="S27" s="1">
        <v>76617.769740454</v>
      </c>
      <c r="T27" s="1">
        <v>75537.354782352</v>
      </c>
      <c r="U27" s="1">
        <v>72706.83537522145</v>
      </c>
      <c r="V27" s="1">
        <v>73023.00468918344</v>
      </c>
      <c r="W27" s="1">
        <v>74492.02470367432</v>
      </c>
    </row>
    <row r="28" spans="1:23" ht="12">
      <c r="A28" s="4" t="s">
        <v>26</v>
      </c>
      <c r="B28" s="15">
        <v>19726.435</v>
      </c>
      <c r="C28" s="1">
        <v>20205.84</v>
      </c>
      <c r="D28" s="1">
        <v>20531.14</v>
      </c>
      <c r="E28" s="1">
        <v>19841.205</v>
      </c>
      <c r="F28" s="1">
        <v>19924.645</v>
      </c>
      <c r="G28" s="1">
        <v>21931.985</v>
      </c>
      <c r="H28" s="1">
        <v>20440.5</v>
      </c>
      <c r="I28" s="1">
        <v>22403.805</v>
      </c>
      <c r="J28" s="1">
        <v>23054.57</v>
      </c>
      <c r="K28" s="1">
        <v>23057.03</v>
      </c>
      <c r="L28" s="1">
        <v>23519.395</v>
      </c>
      <c r="M28" s="15">
        <v>19220.808</v>
      </c>
      <c r="N28" s="15">
        <v>19671.48</v>
      </c>
      <c r="O28" s="15">
        <v>20242.008</v>
      </c>
      <c r="P28" s="15">
        <v>21032.304</v>
      </c>
      <c r="Q28" s="15">
        <v>21237.184</v>
      </c>
      <c r="R28" s="15">
        <v>19913.985</v>
      </c>
      <c r="S28" s="1">
        <v>10211.716090613483</v>
      </c>
      <c r="T28" s="1">
        <v>10067.716978533299</v>
      </c>
      <c r="U28" s="1">
        <v>9690.461667232748</v>
      </c>
      <c r="V28" s="1">
        <v>9732.601124981009</v>
      </c>
      <c r="W28" s="1">
        <v>9928.394024855634</v>
      </c>
    </row>
    <row r="29" spans="1:23" ht="12">
      <c r="A29" s="4" t="s">
        <v>27</v>
      </c>
      <c r="B29" s="15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5">
        <v>1441.5605999999998</v>
      </c>
      <c r="N29" s="15">
        <v>1475.3609999999999</v>
      </c>
      <c r="O29" s="15">
        <v>1518.1506</v>
      </c>
      <c r="P29" s="15">
        <v>1577.4227999999998</v>
      </c>
      <c r="Q29" s="15">
        <v>1592.7887999999998</v>
      </c>
      <c r="R29" s="15">
        <v>1493.548875</v>
      </c>
      <c r="S29" s="1">
        <v>1431.6353172807756</v>
      </c>
      <c r="T29" s="1">
        <v>1411.4473084601464</v>
      </c>
      <c r="U29" s="1">
        <v>1358.5578604479686</v>
      </c>
      <c r="V29" s="1">
        <v>1364.4656173252797</v>
      </c>
      <c r="W29" s="1">
        <v>1391.9148753976801</v>
      </c>
    </row>
    <row r="30" spans="1:23" ht="12">
      <c r="A30" s="4" t="s">
        <v>28</v>
      </c>
      <c r="B30" s="15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ht="12">
      <c r="A31" s="4" t="s">
        <v>29</v>
      </c>
      <c r="B31" s="15">
        <v>189373.776</v>
      </c>
      <c r="C31" s="1">
        <v>193976.064</v>
      </c>
      <c r="D31" s="1">
        <v>197098.94400000002</v>
      </c>
      <c r="E31" s="1">
        <v>190475.568</v>
      </c>
      <c r="F31" s="1">
        <v>191276.592</v>
      </c>
      <c r="G31" s="1">
        <v>210547.056</v>
      </c>
      <c r="H31" s="1">
        <v>196228.80000000002</v>
      </c>
      <c r="I31" s="1">
        <v>215076.528</v>
      </c>
      <c r="J31" s="1">
        <v>221323.872</v>
      </c>
      <c r="K31" s="1">
        <v>221347.488</v>
      </c>
      <c r="L31" s="1">
        <v>225786.192</v>
      </c>
      <c r="M31" s="15">
        <v>336364.14</v>
      </c>
      <c r="N31" s="15">
        <v>344250.9</v>
      </c>
      <c r="O31" s="15">
        <v>354235.14</v>
      </c>
      <c r="P31" s="15">
        <v>368065.32</v>
      </c>
      <c r="Q31" s="15">
        <v>371650.72000000003</v>
      </c>
      <c r="R31" s="15">
        <v>348494.73750000005</v>
      </c>
      <c r="S31" s="1">
        <v>395934.5670142553</v>
      </c>
      <c r="T31" s="1">
        <v>390351.35009106726</v>
      </c>
      <c r="U31" s="1">
        <v>375724.1887982744</v>
      </c>
      <c r="V31" s="1">
        <v>377358.0442452653</v>
      </c>
      <c r="W31" s="1">
        <v>384949.4398881173</v>
      </c>
    </row>
    <row r="32" spans="1:23" ht="12">
      <c r="A32" s="4" t="s">
        <v>30</v>
      </c>
      <c r="B32" s="15">
        <v>23671.722</v>
      </c>
      <c r="C32" s="1">
        <v>24247.008</v>
      </c>
      <c r="D32" s="1">
        <v>24637.368000000002</v>
      </c>
      <c r="E32" s="1">
        <v>23809.446</v>
      </c>
      <c r="F32" s="1">
        <v>23909.574</v>
      </c>
      <c r="G32" s="1">
        <v>26318.382</v>
      </c>
      <c r="H32" s="1">
        <v>24528.600000000002</v>
      </c>
      <c r="I32" s="1">
        <v>26884.566</v>
      </c>
      <c r="J32" s="1">
        <v>27665.484</v>
      </c>
      <c r="K32" s="1">
        <v>27668.436</v>
      </c>
      <c r="L32" s="1">
        <v>28223.274</v>
      </c>
      <c r="M32" s="15">
        <v>14415.606</v>
      </c>
      <c r="N32" s="15">
        <v>14753.61</v>
      </c>
      <c r="O32" s="15">
        <v>15181.506000000001</v>
      </c>
      <c r="P32" s="15">
        <v>15774.228000000001</v>
      </c>
      <c r="Q32" s="15">
        <v>15927.888</v>
      </c>
      <c r="R32" s="15">
        <v>14935.48875</v>
      </c>
      <c r="S32" s="1">
        <v>15769.19981424349</v>
      </c>
      <c r="T32" s="1">
        <v>15546.832608641942</v>
      </c>
      <c r="U32" s="1">
        <v>14964.265062492545</v>
      </c>
      <c r="V32" s="1">
        <v>15029.33791835729</v>
      </c>
      <c r="W32" s="1">
        <v>15331.686449489207</v>
      </c>
    </row>
    <row r="33" spans="1:23" ht="12">
      <c r="A33" s="4" t="s">
        <v>31</v>
      </c>
      <c r="B33" s="15">
        <v>15781.148000000001</v>
      </c>
      <c r="C33" s="1">
        <v>16164.672</v>
      </c>
      <c r="D33" s="1">
        <v>16424.912</v>
      </c>
      <c r="E33" s="1">
        <v>15872.964</v>
      </c>
      <c r="F33" s="1">
        <v>15939.716</v>
      </c>
      <c r="G33" s="1">
        <v>17545.588</v>
      </c>
      <c r="H33" s="1">
        <v>16352.4</v>
      </c>
      <c r="I33" s="1">
        <v>17923.044</v>
      </c>
      <c r="J33" s="1">
        <v>18443.656</v>
      </c>
      <c r="K33" s="1">
        <v>18445.624</v>
      </c>
      <c r="L33" s="1">
        <v>18815.516</v>
      </c>
      <c r="M33" s="15">
        <v>28831.212</v>
      </c>
      <c r="N33" s="15">
        <v>29507.22</v>
      </c>
      <c r="O33" s="15">
        <v>30363.012000000002</v>
      </c>
      <c r="P33" s="15">
        <v>31548.456000000002</v>
      </c>
      <c r="Q33" s="15">
        <v>31855.776</v>
      </c>
      <c r="R33" s="15">
        <v>29870.9775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ht="12">
      <c r="A34" s="4" t="s">
        <v>32</v>
      </c>
      <c r="B34" s="15">
        <v>11835.861</v>
      </c>
      <c r="C34" s="1">
        <v>12123.504</v>
      </c>
      <c r="D34" s="1">
        <v>12318.684000000001</v>
      </c>
      <c r="E34" s="1">
        <v>11904.723</v>
      </c>
      <c r="F34" s="1">
        <v>11954.787</v>
      </c>
      <c r="G34" s="1">
        <v>13159.191</v>
      </c>
      <c r="H34" s="1">
        <v>12264.300000000001</v>
      </c>
      <c r="I34" s="1">
        <v>13442.283</v>
      </c>
      <c r="J34" s="1">
        <v>13832.742</v>
      </c>
      <c r="K34" s="1">
        <v>13834.218</v>
      </c>
      <c r="L34" s="1">
        <v>14111.637</v>
      </c>
      <c r="M34" s="15">
        <v>9610.404</v>
      </c>
      <c r="N34" s="15">
        <v>9835.74</v>
      </c>
      <c r="O34" s="15">
        <v>10121.004</v>
      </c>
      <c r="P34" s="15">
        <v>10516.152</v>
      </c>
      <c r="Q34" s="15">
        <v>10618.592</v>
      </c>
      <c r="R34" s="15">
        <v>9956.9925</v>
      </c>
      <c r="S34" s="1">
        <v>7690.709780259779</v>
      </c>
      <c r="T34" s="1">
        <v>7582.260292456082</v>
      </c>
      <c r="U34" s="1">
        <v>7298.139476079195</v>
      </c>
      <c r="V34" s="1">
        <v>7329.8758009988915</v>
      </c>
      <c r="W34" s="1">
        <v>7477.332541531984</v>
      </c>
    </row>
    <row r="35" spans="1:23" ht="12">
      <c r="A35" s="4" t="s">
        <v>33</v>
      </c>
      <c r="B35" s="15">
        <v>15781.148000000001</v>
      </c>
      <c r="C35" s="1">
        <v>16164.672</v>
      </c>
      <c r="D35" s="1">
        <v>16424.912</v>
      </c>
      <c r="E35" s="1">
        <v>15872.964</v>
      </c>
      <c r="F35" s="1">
        <v>15939.716</v>
      </c>
      <c r="G35" s="1">
        <v>17545.588</v>
      </c>
      <c r="H35" s="1">
        <v>16352.4</v>
      </c>
      <c r="I35" s="1">
        <v>17923.044</v>
      </c>
      <c r="J35" s="1">
        <v>18443.656</v>
      </c>
      <c r="K35" s="1">
        <v>18445.624</v>
      </c>
      <c r="L35" s="1">
        <v>18815.516</v>
      </c>
      <c r="M35" s="15">
        <v>24026.010000000002</v>
      </c>
      <c r="N35" s="15">
        <v>24589.350000000002</v>
      </c>
      <c r="O35" s="15">
        <v>25302.510000000002</v>
      </c>
      <c r="P35" s="15">
        <v>26290.38</v>
      </c>
      <c r="Q35" s="15">
        <v>26546.48</v>
      </c>
      <c r="R35" s="15">
        <v>24892.48125</v>
      </c>
      <c r="S35" s="1">
        <v>30898.076155592356</v>
      </c>
      <c r="T35" s="1">
        <v>30462.371177906876</v>
      </c>
      <c r="U35" s="1">
        <v>29320.89179919788</v>
      </c>
      <c r="V35" s="1">
        <v>29448.39516524406</v>
      </c>
      <c r="W35" s="1">
        <v>30040.815075606744</v>
      </c>
    </row>
    <row r="36" spans="1:23" ht="12">
      <c r="A36" s="4" t="s">
        <v>34</v>
      </c>
      <c r="B36" s="15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ht="12">
      <c r="A37" s="4" t="s">
        <v>35</v>
      </c>
      <c r="B37" s="15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ht="12">
      <c r="A38" s="4" t="s">
        <v>36</v>
      </c>
      <c r="B38" s="15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ht="12">
      <c r="A39" s="4" t="s">
        <v>37</v>
      </c>
      <c r="B39" s="15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5">
        <v>153766.464</v>
      </c>
      <c r="N39" s="15">
        <v>157371.84</v>
      </c>
      <c r="O39" s="15">
        <v>161936.064</v>
      </c>
      <c r="P39" s="15">
        <v>168258.432</v>
      </c>
      <c r="Q39" s="15">
        <v>169897.472</v>
      </c>
      <c r="R39" s="15">
        <v>159311.88</v>
      </c>
      <c r="S39" s="1">
        <v>48119.612195343085</v>
      </c>
      <c r="T39" s="1">
        <v>47441.06009222092</v>
      </c>
      <c r="U39" s="1">
        <v>45663.358957824676</v>
      </c>
      <c r="V39" s="1">
        <v>45861.92836055536</v>
      </c>
      <c r="W39" s="1">
        <v>46784.54296606997</v>
      </c>
    </row>
    <row r="40" spans="1:23" ht="12">
      <c r="A40" s="4" t="s">
        <v>38</v>
      </c>
      <c r="B40" s="15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5">
        <v>38441.616</v>
      </c>
      <c r="N40" s="15">
        <v>39342.96</v>
      </c>
      <c r="O40" s="15">
        <v>40484.016</v>
      </c>
      <c r="P40" s="15">
        <v>42064.608</v>
      </c>
      <c r="Q40" s="15">
        <v>42474.368</v>
      </c>
      <c r="R40" s="15">
        <v>39827.97</v>
      </c>
      <c r="S40" s="1">
        <v>57651.40088245518</v>
      </c>
      <c r="T40" s="1">
        <v>56838.4375701591</v>
      </c>
      <c r="U40" s="1">
        <v>54708.599941122855</v>
      </c>
      <c r="V40" s="1">
        <v>54946.50302715238</v>
      </c>
      <c r="W40" s="1">
        <v>56051.87404025624</v>
      </c>
    </row>
    <row r="41" spans="1:23" ht="12">
      <c r="A41" s="4" t="s">
        <v>39</v>
      </c>
      <c r="B41" s="15">
        <v>134139.758</v>
      </c>
      <c r="C41" s="1">
        <v>137399.712</v>
      </c>
      <c r="D41" s="1">
        <v>139611.752</v>
      </c>
      <c r="E41" s="1">
        <v>134920.19400000002</v>
      </c>
      <c r="F41" s="1">
        <v>135487.586</v>
      </c>
      <c r="G41" s="1">
        <v>149137.49800000002</v>
      </c>
      <c r="H41" s="1">
        <v>138995.40000000002</v>
      </c>
      <c r="I41" s="1">
        <v>152345.874</v>
      </c>
      <c r="J41" s="1">
        <v>156771.076</v>
      </c>
      <c r="K41" s="1">
        <v>156787.804</v>
      </c>
      <c r="L41" s="1">
        <v>159931.886</v>
      </c>
      <c r="M41" s="15">
        <v>124935.252</v>
      </c>
      <c r="N41" s="15">
        <v>127864.62</v>
      </c>
      <c r="O41" s="15">
        <v>131573.052</v>
      </c>
      <c r="P41" s="15">
        <v>136709.976</v>
      </c>
      <c r="Q41" s="15">
        <v>138041.696</v>
      </c>
      <c r="R41" s="15">
        <v>129440.9025</v>
      </c>
      <c r="S41" s="1">
        <v>142955.36039188024</v>
      </c>
      <c r="T41" s="1">
        <v>140939.4950093266</v>
      </c>
      <c r="U41" s="1">
        <v>135658.24076095462</v>
      </c>
      <c r="V41" s="1">
        <v>136248.15741312812</v>
      </c>
      <c r="W41" s="1">
        <v>138989.09187657997</v>
      </c>
    </row>
    <row r="42" spans="1:23" ht="12">
      <c r="A42" s="4" t="s">
        <v>40</v>
      </c>
      <c r="B42" s="15">
        <v>59179.305</v>
      </c>
      <c r="C42" s="1">
        <v>60617.52</v>
      </c>
      <c r="D42" s="1">
        <v>61593.42</v>
      </c>
      <c r="E42" s="1">
        <v>59523.615</v>
      </c>
      <c r="F42" s="1">
        <v>59773.935</v>
      </c>
      <c r="G42" s="1">
        <v>65795.955</v>
      </c>
      <c r="H42" s="1">
        <v>61321.5</v>
      </c>
      <c r="I42" s="1">
        <v>67211.415</v>
      </c>
      <c r="J42" s="1">
        <v>69163.70999999999</v>
      </c>
      <c r="K42" s="1">
        <v>69171.09</v>
      </c>
      <c r="L42" s="1">
        <v>70558.185</v>
      </c>
      <c r="M42" s="15">
        <v>52857.221999999994</v>
      </c>
      <c r="N42" s="15">
        <v>54096.57</v>
      </c>
      <c r="O42" s="15">
        <v>55665.522</v>
      </c>
      <c r="P42" s="15">
        <v>57838.835999999996</v>
      </c>
      <c r="Q42" s="15">
        <v>58402.255999999994</v>
      </c>
      <c r="R42" s="15">
        <v>54763.45875</v>
      </c>
      <c r="S42" s="1">
        <v>37831.54518088823</v>
      </c>
      <c r="T42" s="1">
        <v>37298.06884191355</v>
      </c>
      <c r="U42" s="1">
        <v>35900.44368003545</v>
      </c>
      <c r="V42" s="1">
        <v>36056.55855686471</v>
      </c>
      <c r="W42" s="1">
        <v>36781.91635882246</v>
      </c>
    </row>
    <row r="43" spans="1:23" ht="12">
      <c r="A43" s="4" t="s">
        <v>41</v>
      </c>
      <c r="B43" s="15">
        <v>986.3217500000001</v>
      </c>
      <c r="C43" s="1">
        <v>1010.292</v>
      </c>
      <c r="D43" s="1">
        <v>1026.557</v>
      </c>
      <c r="E43" s="1">
        <v>992.06025</v>
      </c>
      <c r="F43" s="1">
        <v>996.23225</v>
      </c>
      <c r="G43" s="1">
        <v>1096.59925</v>
      </c>
      <c r="H43" s="1">
        <v>1022.025</v>
      </c>
      <c r="I43" s="1">
        <v>1120.19025</v>
      </c>
      <c r="J43" s="1">
        <v>1152.7285</v>
      </c>
      <c r="K43" s="1">
        <v>1152.8515</v>
      </c>
      <c r="L43" s="1">
        <v>1175.96975</v>
      </c>
      <c r="M43" s="15">
        <v>19220.808</v>
      </c>
      <c r="N43" s="15">
        <v>19671.48</v>
      </c>
      <c r="O43" s="15">
        <v>20242.008</v>
      </c>
      <c r="P43" s="15">
        <v>21032.304</v>
      </c>
      <c r="Q43" s="15">
        <v>21237.184</v>
      </c>
      <c r="R43" s="15">
        <v>19913.985</v>
      </c>
      <c r="S43" s="1">
        <v>14099.845958946242</v>
      </c>
      <c r="T43" s="1">
        <v>13901.018917483356</v>
      </c>
      <c r="U43" s="1">
        <v>13380.122945706244</v>
      </c>
      <c r="V43" s="1">
        <v>13438.307080260292</v>
      </c>
      <c r="W43" s="1">
        <v>13708.648490420057</v>
      </c>
    </row>
    <row r="44" spans="1:23" ht="12">
      <c r="A44" s="4" t="s">
        <v>42</v>
      </c>
      <c r="B44" s="15">
        <v>986.3217500000001</v>
      </c>
      <c r="C44" s="1">
        <v>1010.292</v>
      </c>
      <c r="D44" s="1">
        <v>1026.557</v>
      </c>
      <c r="E44" s="1">
        <v>992.06025</v>
      </c>
      <c r="F44" s="1">
        <v>996.23225</v>
      </c>
      <c r="G44" s="1">
        <v>1096.59925</v>
      </c>
      <c r="H44" s="1">
        <v>1022.025</v>
      </c>
      <c r="I44" s="1">
        <v>1120.19025</v>
      </c>
      <c r="J44" s="1">
        <v>1152.7285</v>
      </c>
      <c r="K44" s="1">
        <v>1152.8515</v>
      </c>
      <c r="L44" s="1">
        <v>1175.96975</v>
      </c>
      <c r="M44" s="15">
        <v>1922.0808000000002</v>
      </c>
      <c r="N44" s="15">
        <v>1967.1480000000001</v>
      </c>
      <c r="O44" s="15">
        <v>2024.2008</v>
      </c>
      <c r="P44" s="15">
        <v>2103.2304</v>
      </c>
      <c r="Q44" s="15">
        <v>2123.7184</v>
      </c>
      <c r="R44" s="15">
        <v>1991.3985</v>
      </c>
      <c r="S44" s="1">
        <v>475.5374057838762</v>
      </c>
      <c r="T44" s="1">
        <v>468.83168036160987</v>
      </c>
      <c r="U44" s="1">
        <v>451.2637211212473</v>
      </c>
      <c r="V44" s="1">
        <v>453.22606400670674</v>
      </c>
      <c r="W44" s="1">
        <v>462.3437134645549</v>
      </c>
    </row>
    <row r="45" spans="1:23" ht="12">
      <c r="A45" s="4" t="s">
        <v>43</v>
      </c>
      <c r="B45" s="15">
        <v>986.3217500000001</v>
      </c>
      <c r="C45" s="1">
        <v>1010.292</v>
      </c>
      <c r="D45" s="1">
        <v>1026.557</v>
      </c>
      <c r="E45" s="1">
        <v>992.06025</v>
      </c>
      <c r="F45" s="1">
        <v>996.23225</v>
      </c>
      <c r="G45" s="1">
        <v>1096.59925</v>
      </c>
      <c r="H45" s="1">
        <v>1022.025</v>
      </c>
      <c r="I45" s="1">
        <v>1120.19025</v>
      </c>
      <c r="J45" s="1">
        <v>1152.7285</v>
      </c>
      <c r="K45" s="1">
        <v>1152.8515</v>
      </c>
      <c r="L45" s="1">
        <v>1175.96975</v>
      </c>
      <c r="M45" s="15">
        <v>1441.5605999999998</v>
      </c>
      <c r="N45" s="15">
        <v>1475.3609999999999</v>
      </c>
      <c r="O45" s="15">
        <v>1518.1506</v>
      </c>
      <c r="P45" s="15">
        <v>1577.4227999999998</v>
      </c>
      <c r="Q45" s="15">
        <v>1592.7887999999998</v>
      </c>
      <c r="R45" s="15">
        <v>1493.548875</v>
      </c>
      <c r="S45" s="1">
        <v>191.66813922978687</v>
      </c>
      <c r="T45" s="1">
        <v>188.96535728616035</v>
      </c>
      <c r="U45" s="1">
        <v>181.88448832252013</v>
      </c>
      <c r="V45" s="1">
        <v>182.67542212670077</v>
      </c>
      <c r="W45" s="1">
        <v>186.3503441927253</v>
      </c>
    </row>
    <row r="46" spans="1:23" ht="12">
      <c r="A46" s="4" t="s">
        <v>44</v>
      </c>
      <c r="B46" s="15">
        <v>3945.2870000000003</v>
      </c>
      <c r="C46" s="1">
        <v>4041.168</v>
      </c>
      <c r="D46" s="1">
        <v>4106.228</v>
      </c>
      <c r="E46" s="1">
        <v>3968.241</v>
      </c>
      <c r="F46" s="1">
        <v>3984.929</v>
      </c>
      <c r="G46" s="1">
        <v>4386.397</v>
      </c>
      <c r="H46" s="1">
        <v>4088.1</v>
      </c>
      <c r="I46" s="1">
        <v>4480.761</v>
      </c>
      <c r="J46" s="1">
        <v>4610.914</v>
      </c>
      <c r="K46" s="1">
        <v>4611.406</v>
      </c>
      <c r="L46" s="1">
        <v>4703.879</v>
      </c>
      <c r="M46" s="15">
        <v>19220.808</v>
      </c>
      <c r="N46" s="15">
        <v>19671.48</v>
      </c>
      <c r="O46" s="15">
        <v>20242.008</v>
      </c>
      <c r="P46" s="15">
        <v>21032.304</v>
      </c>
      <c r="Q46" s="15">
        <v>21237.184</v>
      </c>
      <c r="R46" s="15">
        <v>19913.985</v>
      </c>
      <c r="S46" s="1">
        <v>6824.949861023309</v>
      </c>
      <c r="T46" s="1">
        <v>6728.7087678262005</v>
      </c>
      <c r="U46" s="1">
        <v>6476.572049415307</v>
      </c>
      <c r="V46" s="1">
        <v>6504.735747245387</v>
      </c>
      <c r="W46" s="1">
        <v>6635.592961932051</v>
      </c>
    </row>
    <row r="47" spans="1:23" ht="12">
      <c r="A47" s="4" t="s">
        <v>45</v>
      </c>
      <c r="B47" s="15">
        <v>339728.66357000003</v>
      </c>
      <c r="C47" s="1">
        <v>347984.97648</v>
      </c>
      <c r="D47" s="1">
        <v>353587.29308000003</v>
      </c>
      <c r="E47" s="1">
        <v>341705.23251</v>
      </c>
      <c r="F47" s="1">
        <v>343142.23619</v>
      </c>
      <c r="G47" s="1">
        <v>377712.64567</v>
      </c>
      <c r="H47" s="1">
        <v>352026.291</v>
      </c>
      <c r="I47" s="1">
        <v>385838.32971</v>
      </c>
      <c r="J47" s="1">
        <v>397045.80454000004</v>
      </c>
      <c r="K47" s="1">
        <v>397088.17066</v>
      </c>
      <c r="L47" s="1">
        <v>405051.02069000003</v>
      </c>
      <c r="M47" s="15">
        <v>150883.34279999998</v>
      </c>
      <c r="N47" s="15">
        <v>154421.118</v>
      </c>
      <c r="O47" s="15">
        <v>158899.7628</v>
      </c>
      <c r="P47" s="15">
        <v>165103.5864</v>
      </c>
      <c r="Q47" s="15">
        <v>166711.8944</v>
      </c>
      <c r="R47" s="15">
        <v>156324.78225</v>
      </c>
      <c r="S47" s="1">
        <v>160396.76864408894</v>
      </c>
      <c r="T47" s="1">
        <v>158134.95563828963</v>
      </c>
      <c r="U47" s="1">
        <v>152209.35681146279</v>
      </c>
      <c r="V47" s="1">
        <v>152871.2468204739</v>
      </c>
      <c r="W47" s="1">
        <v>155946.59166796846</v>
      </c>
    </row>
    <row r="48" spans="1:23" ht="12">
      <c r="A48" s="4" t="s">
        <v>46</v>
      </c>
      <c r="B48" s="15">
        <v>303787.099</v>
      </c>
      <c r="C48" s="1">
        <v>311169.936</v>
      </c>
      <c r="D48" s="1">
        <v>316179.556</v>
      </c>
      <c r="E48" s="1">
        <v>305554.557</v>
      </c>
      <c r="F48" s="1">
        <v>306839.533</v>
      </c>
      <c r="G48" s="1">
        <v>337752.569</v>
      </c>
      <c r="H48" s="1">
        <v>314783.7</v>
      </c>
      <c r="I48" s="1">
        <v>345018.597</v>
      </c>
      <c r="J48" s="1">
        <v>355040.37799999997</v>
      </c>
      <c r="K48" s="1">
        <v>355078.262</v>
      </c>
      <c r="L48" s="1">
        <v>362198.683</v>
      </c>
      <c r="M48" s="15">
        <v>225844.494</v>
      </c>
      <c r="N48" s="15">
        <v>231139.89</v>
      </c>
      <c r="O48" s="15">
        <v>237843.594</v>
      </c>
      <c r="P48" s="15">
        <v>247129.57200000001</v>
      </c>
      <c r="Q48" s="15">
        <v>249536.912</v>
      </c>
      <c r="R48" s="15">
        <v>233989.32375</v>
      </c>
      <c r="S48" s="1">
        <v>213916.97045703718</v>
      </c>
      <c r="T48" s="1">
        <v>210900.44967528424</v>
      </c>
      <c r="U48" s="1">
        <v>202997.63367784183</v>
      </c>
      <c r="V48" s="1">
        <v>203880.37905170667</v>
      </c>
      <c r="W48" s="1">
        <v>207981.88594893392</v>
      </c>
    </row>
    <row r="49" spans="1:23" ht="12.75">
      <c r="A49" s="5" t="s">
        <v>47</v>
      </c>
      <c r="B49" s="7">
        <f aca="true" t="shared" si="0" ref="B49:W49">SUM(B4:B48)</f>
        <v>2987016.2405700004</v>
      </c>
      <c r="C49" s="7">
        <f t="shared" si="0"/>
        <v>3059608.70448</v>
      </c>
      <c r="D49" s="7">
        <f t="shared" si="0"/>
        <v>3108866.281079999</v>
      </c>
      <c r="E49" s="7">
        <f t="shared" si="0"/>
        <v>3004394.943510001</v>
      </c>
      <c r="F49" s="7">
        <f t="shared" si="0"/>
        <v>3017029.59519</v>
      </c>
      <c r="G49" s="7">
        <f t="shared" si="0"/>
        <v>3320985.0326700006</v>
      </c>
      <c r="H49" s="7">
        <f t="shared" si="0"/>
        <v>3095141.391</v>
      </c>
      <c r="I49" s="7">
        <f t="shared" si="0"/>
        <v>3392428.9607100007</v>
      </c>
      <c r="J49" s="7">
        <f t="shared" si="0"/>
        <v>3490969.09854</v>
      </c>
      <c r="K49" s="7">
        <f t="shared" si="0"/>
        <v>3491341.5966599984</v>
      </c>
      <c r="L49" s="7">
        <f t="shared" si="0"/>
        <v>3561353.8296900005</v>
      </c>
      <c r="M49" s="16">
        <f t="shared" si="0"/>
        <v>3508326.0322200004</v>
      </c>
      <c r="N49" s="16">
        <f t="shared" si="0"/>
        <v>3590586.0657</v>
      </c>
      <c r="O49" s="16">
        <f t="shared" si="0"/>
        <v>3694723.11522</v>
      </c>
      <c r="P49" s="16">
        <f t="shared" si="0"/>
        <v>3838973.8683599983</v>
      </c>
      <c r="Q49" s="16">
        <f t="shared" si="0"/>
        <v>3876370.102560001</v>
      </c>
      <c r="R49" s="16">
        <f t="shared" si="0"/>
        <v>3634849.8970875</v>
      </c>
      <c r="S49" s="7">
        <f t="shared" si="0"/>
        <v>3349525.103546112</v>
      </c>
      <c r="T49" s="7">
        <f t="shared" si="0"/>
        <v>3302292.235287634</v>
      </c>
      <c r="U49" s="7">
        <f t="shared" si="0"/>
        <v>3178549.455481131</v>
      </c>
      <c r="V49" s="7">
        <f t="shared" si="0"/>
        <v>3192371.5369339613</v>
      </c>
      <c r="W49" s="7">
        <f t="shared" si="0"/>
        <v>3256593.1846381063</v>
      </c>
    </row>
    <row r="50" spans="1:18" s="13" customFormat="1" ht="12.75">
      <c r="A50" s="10" t="s">
        <v>48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M50" s="14">
        <v>-3940.26564</v>
      </c>
      <c r="N50" s="14">
        <v>-4032.6533999999997</v>
      </c>
      <c r="O50" s="14">
        <v>-4149.61164</v>
      </c>
      <c r="P50" s="14">
        <v>-4311.6223199999995</v>
      </c>
      <c r="Q50" s="14">
        <v>-4353.62272</v>
      </c>
      <c r="R50" s="14">
        <v>-4082.366925</v>
      </c>
    </row>
    <row r="51" spans="1:23" ht="12.75">
      <c r="A51" s="5" t="s">
        <v>49</v>
      </c>
      <c r="B51" s="7">
        <v>2987016.24057</v>
      </c>
      <c r="C51" s="7">
        <v>3059608.70448</v>
      </c>
      <c r="D51" s="7">
        <v>3108866.2810799996</v>
      </c>
      <c r="E51" s="7">
        <v>3004394.9435099997</v>
      </c>
      <c r="F51" s="7">
        <v>3017029.59519</v>
      </c>
      <c r="G51" s="7">
        <v>3320985.0326699996</v>
      </c>
      <c r="H51" s="7">
        <v>3095141.391</v>
      </c>
      <c r="I51" s="7">
        <v>3392428.96071</v>
      </c>
      <c r="J51" s="7">
        <v>3490969.0985399997</v>
      </c>
      <c r="K51" s="7">
        <v>3491341.59666</v>
      </c>
      <c r="L51" s="7">
        <v>3561353.8296899996</v>
      </c>
      <c r="M51" s="7">
        <v>3504385.766580001</v>
      </c>
      <c r="N51" s="7">
        <v>3586553.4123000004</v>
      </c>
      <c r="O51" s="7">
        <v>3690573.503580001</v>
      </c>
      <c r="P51" s="7">
        <v>3834662.2460400006</v>
      </c>
      <c r="Q51" s="7">
        <v>3872016.479840001</v>
      </c>
      <c r="R51" s="7">
        <v>3630767.5301625007</v>
      </c>
      <c r="S51" s="7">
        <v>3349525.1035461104</v>
      </c>
      <c r="T51" s="7">
        <v>3302292.235287632</v>
      </c>
      <c r="U51" s="7">
        <v>3178549.45548113</v>
      </c>
      <c r="V51" s="7">
        <v>3192371.536933959</v>
      </c>
      <c r="W51" s="7">
        <v>3256593.184638106</v>
      </c>
    </row>
    <row r="52" spans="1:23" ht="12.75">
      <c r="A52" s="8" t="s">
        <v>50</v>
      </c>
      <c r="B52" s="7">
        <v>958270.75943</v>
      </c>
      <c r="C52" s="7">
        <v>981559.2955199999</v>
      </c>
      <c r="D52" s="7">
        <v>997361.71892</v>
      </c>
      <c r="E52" s="7">
        <v>963846.05649</v>
      </c>
      <c r="F52" s="7">
        <v>967899.40481</v>
      </c>
      <c r="G52" s="7">
        <v>1065411.96733</v>
      </c>
      <c r="H52" s="7">
        <v>992958.6089999999</v>
      </c>
      <c r="I52" s="7">
        <v>1088332.03929</v>
      </c>
      <c r="J52" s="7">
        <v>1119944.90146</v>
      </c>
      <c r="K52" s="7">
        <v>1120064.40334</v>
      </c>
      <c r="L52" s="7">
        <v>1142525.17031</v>
      </c>
      <c r="M52" s="7">
        <v>1300816.2334200006</v>
      </c>
      <c r="N52" s="7">
        <v>1331316.5877000005</v>
      </c>
      <c r="O52" s="7">
        <v>1369928.4964200007</v>
      </c>
      <c r="P52" s="7">
        <v>1423413.7539600006</v>
      </c>
      <c r="Q52" s="7">
        <v>1437279.5201600005</v>
      </c>
      <c r="R52" s="7">
        <v>1347728.7198375005</v>
      </c>
      <c r="S52" s="7">
        <v>1263804.2264538896</v>
      </c>
      <c r="T52" s="7">
        <v>1245982.8647123673</v>
      </c>
      <c r="U52" s="7">
        <v>1199293.6645188697</v>
      </c>
      <c r="V52" s="7">
        <v>1204508.8530660407</v>
      </c>
      <c r="W52" s="7">
        <v>1228740.2253618944</v>
      </c>
    </row>
    <row r="53" spans="1:23" ht="12.75">
      <c r="A53" s="11" t="s">
        <v>51</v>
      </c>
      <c r="B53" s="3">
        <f>B51+B52</f>
        <v>3945287</v>
      </c>
      <c r="C53" s="3">
        <f aca="true" t="shared" si="1" ref="C53:W53">C51+C52</f>
        <v>4041168</v>
      </c>
      <c r="D53" s="3">
        <f t="shared" si="1"/>
        <v>4106227.9999999995</v>
      </c>
      <c r="E53" s="3">
        <f t="shared" si="1"/>
        <v>3968240.9999999995</v>
      </c>
      <c r="F53" s="3">
        <f t="shared" si="1"/>
        <v>3984929</v>
      </c>
      <c r="G53" s="3">
        <f t="shared" si="1"/>
        <v>4386397</v>
      </c>
      <c r="H53" s="3">
        <f t="shared" si="1"/>
        <v>4088100</v>
      </c>
      <c r="I53" s="3">
        <f t="shared" si="1"/>
        <v>4480761</v>
      </c>
      <c r="J53" s="3">
        <f t="shared" si="1"/>
        <v>4610914</v>
      </c>
      <c r="K53" s="3">
        <f t="shared" si="1"/>
        <v>4611406</v>
      </c>
      <c r="L53" s="3">
        <f t="shared" si="1"/>
        <v>4703879</v>
      </c>
      <c r="M53" s="3">
        <f t="shared" si="1"/>
        <v>4805202.000000002</v>
      </c>
      <c r="N53" s="3">
        <f t="shared" si="1"/>
        <v>4917870.000000001</v>
      </c>
      <c r="O53" s="3">
        <f t="shared" si="1"/>
        <v>5060502.000000002</v>
      </c>
      <c r="P53" s="3">
        <f t="shared" si="1"/>
        <v>5258076.000000001</v>
      </c>
      <c r="Q53" s="3">
        <f t="shared" si="1"/>
        <v>5309296.000000002</v>
      </c>
      <c r="R53" s="3">
        <f t="shared" si="1"/>
        <v>4978496.250000001</v>
      </c>
      <c r="S53" s="3">
        <f t="shared" si="1"/>
        <v>4613329.33</v>
      </c>
      <c r="T53" s="3">
        <f t="shared" si="1"/>
        <v>4548275.1</v>
      </c>
      <c r="U53" s="3">
        <f t="shared" si="1"/>
        <v>4377843.12</v>
      </c>
      <c r="V53" s="3">
        <f t="shared" si="1"/>
        <v>4396880.39</v>
      </c>
      <c r="W53" s="3">
        <f t="shared" si="1"/>
        <v>4485333.41</v>
      </c>
    </row>
    <row r="54" spans="1:23" ht="12.75">
      <c r="A54" s="1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11" ht="12">
      <c r="A55" s="1"/>
      <c r="B55" s="1"/>
      <c r="C55" s="1"/>
      <c r="D55" s="1"/>
      <c r="E55" s="1"/>
      <c r="F55" s="17"/>
      <c r="G55" s="17"/>
      <c r="H55" s="1"/>
      <c r="I55" s="1"/>
      <c r="J55" s="1"/>
      <c r="K55" s="1"/>
    </row>
    <row r="56" spans="1:23" s="6" customFormat="1" ht="12.75">
      <c r="A56" s="6" t="s">
        <v>52</v>
      </c>
      <c r="B56" s="19">
        <v>1992</v>
      </c>
      <c r="C56" s="19">
        <v>1993</v>
      </c>
      <c r="D56" s="19">
        <v>1994</v>
      </c>
      <c r="E56" s="19">
        <v>1995</v>
      </c>
      <c r="F56" s="19">
        <v>1996</v>
      </c>
      <c r="G56" s="19">
        <v>1997</v>
      </c>
      <c r="H56" s="19">
        <v>1998</v>
      </c>
      <c r="I56" s="19">
        <v>1999</v>
      </c>
      <c r="J56" s="19">
        <v>2000</v>
      </c>
      <c r="K56" s="19">
        <v>2001</v>
      </c>
      <c r="L56" s="19">
        <v>2002</v>
      </c>
      <c r="M56" s="19">
        <v>2003</v>
      </c>
      <c r="N56" s="19">
        <v>2004</v>
      </c>
      <c r="O56" s="19">
        <v>2005</v>
      </c>
      <c r="P56" s="19">
        <v>2006</v>
      </c>
      <c r="Q56" s="19">
        <v>2007</v>
      </c>
      <c r="R56" s="19">
        <v>2008</v>
      </c>
      <c r="S56" s="19">
        <v>2009</v>
      </c>
      <c r="T56" s="19">
        <v>2010</v>
      </c>
      <c r="U56" s="19">
        <v>2011</v>
      </c>
      <c r="V56" s="19">
        <v>2012</v>
      </c>
      <c r="W56" s="19">
        <v>2013</v>
      </c>
    </row>
    <row r="57" spans="1:23" ht="12">
      <c r="A57" s="1" t="s">
        <v>53</v>
      </c>
      <c r="B57" s="1">
        <f>(B12+B19+B25+B26+B27)</f>
        <v>852181.992</v>
      </c>
      <c r="C57" s="1">
        <f aca="true" t="shared" si="2" ref="C57:W57">(C12+C19+C25+C26+C27)</f>
        <v>872892.288</v>
      </c>
      <c r="D57" s="1">
        <f t="shared" si="2"/>
        <v>886945.248</v>
      </c>
      <c r="E57" s="1">
        <f t="shared" si="2"/>
        <v>857140.056</v>
      </c>
      <c r="F57" s="1">
        <f t="shared" si="2"/>
        <v>860744.664</v>
      </c>
      <c r="G57" s="1">
        <f t="shared" si="2"/>
        <v>947461.752</v>
      </c>
      <c r="H57" s="1">
        <f t="shared" si="2"/>
        <v>883029.6</v>
      </c>
      <c r="I57" s="1">
        <f t="shared" si="2"/>
        <v>967844.3759999999</v>
      </c>
      <c r="J57" s="1">
        <f t="shared" si="2"/>
        <v>995957.4239999999</v>
      </c>
      <c r="K57" s="1">
        <f t="shared" si="2"/>
        <v>996063.696</v>
      </c>
      <c r="L57" s="1">
        <f t="shared" si="2"/>
        <v>1016037.864</v>
      </c>
      <c r="M57" s="1">
        <f t="shared" si="2"/>
        <v>754416.7139999999</v>
      </c>
      <c r="N57" s="1">
        <f t="shared" si="2"/>
        <v>772105.59</v>
      </c>
      <c r="O57" s="1">
        <f t="shared" si="2"/>
        <v>794498.8139999999</v>
      </c>
      <c r="P57" s="1">
        <f t="shared" si="2"/>
        <v>825517.932</v>
      </c>
      <c r="Q57" s="1">
        <f t="shared" si="2"/>
        <v>833559.4720000001</v>
      </c>
      <c r="R57" s="1">
        <f t="shared" si="2"/>
        <v>781623.91125</v>
      </c>
      <c r="S57" s="1">
        <f t="shared" si="2"/>
        <v>536931.2674448927</v>
      </c>
      <c r="T57" s="1">
        <f t="shared" si="2"/>
        <v>529359.8049136123</v>
      </c>
      <c r="U57" s="1">
        <f t="shared" si="2"/>
        <v>509523.74889232183</v>
      </c>
      <c r="V57" s="1">
        <f t="shared" si="2"/>
        <v>511739.43842554453</v>
      </c>
      <c r="W57" s="1">
        <f t="shared" si="2"/>
        <v>522034.2144410103</v>
      </c>
    </row>
    <row r="58" spans="1:23" ht="12">
      <c r="A58" s="1" t="s">
        <v>54</v>
      </c>
      <c r="B58" s="1">
        <f>(B18+B23+B32+B33+B35+B38)</f>
        <v>240662.50699999998</v>
      </c>
      <c r="C58" s="1">
        <f aca="true" t="shared" si="3" ref="C58:W58">(C18+C23+C32+C33+C35+C38)</f>
        <v>246511.248</v>
      </c>
      <c r="D58" s="1">
        <f t="shared" si="3"/>
        <v>250479.908</v>
      </c>
      <c r="E58" s="1">
        <f t="shared" si="3"/>
        <v>242062.70100000003</v>
      </c>
      <c r="F58" s="1">
        <f t="shared" si="3"/>
        <v>243080.669</v>
      </c>
      <c r="G58" s="1">
        <f t="shared" si="3"/>
        <v>267570.217</v>
      </c>
      <c r="H58" s="1">
        <f t="shared" si="3"/>
        <v>249374.1</v>
      </c>
      <c r="I58" s="1">
        <f t="shared" si="3"/>
        <v>273326.421</v>
      </c>
      <c r="J58" s="1">
        <f t="shared" si="3"/>
        <v>281265.754</v>
      </c>
      <c r="K58" s="1">
        <f t="shared" si="3"/>
        <v>281295.766</v>
      </c>
      <c r="L58" s="1">
        <f t="shared" si="3"/>
        <v>286936.619</v>
      </c>
      <c r="M58" s="1">
        <f t="shared" si="3"/>
        <v>331558.938</v>
      </c>
      <c r="N58" s="1">
        <f t="shared" si="3"/>
        <v>339333.0299999999</v>
      </c>
      <c r="O58" s="1">
        <f t="shared" si="3"/>
        <v>349174.638</v>
      </c>
      <c r="P58" s="1">
        <f t="shared" si="3"/>
        <v>362807.244</v>
      </c>
      <c r="Q58" s="1">
        <f t="shared" si="3"/>
        <v>366341.424</v>
      </c>
      <c r="R58" s="1">
        <f t="shared" si="3"/>
        <v>343516.24125</v>
      </c>
      <c r="S58" s="1">
        <f t="shared" si="3"/>
        <v>269309.4768584621</v>
      </c>
      <c r="T58" s="1">
        <f t="shared" si="3"/>
        <v>265511.8462547241</v>
      </c>
      <c r="U58" s="1">
        <f t="shared" si="3"/>
        <v>255562.64382617085</v>
      </c>
      <c r="V58" s="1">
        <f t="shared" si="3"/>
        <v>256673.97077852464</v>
      </c>
      <c r="W58" s="1">
        <f t="shared" si="3"/>
        <v>261837.53809374842</v>
      </c>
    </row>
    <row r="59" spans="1:23" ht="12">
      <c r="A59" s="1" t="s">
        <v>55</v>
      </c>
      <c r="B59" s="1">
        <f>(B4+B13+B28+B42+B46)</f>
        <v>265320.55075</v>
      </c>
      <c r="C59" s="1">
        <f aca="true" t="shared" si="4" ref="C59:W59">(C4+C13+C28+C42+C46)</f>
        <v>271768.548</v>
      </c>
      <c r="D59" s="1">
        <f t="shared" si="4"/>
        <v>276143.833</v>
      </c>
      <c r="E59" s="1">
        <f t="shared" si="4"/>
        <v>266864.20725</v>
      </c>
      <c r="F59" s="1">
        <f t="shared" si="4"/>
        <v>267986.47525</v>
      </c>
      <c r="G59" s="1">
        <f t="shared" si="4"/>
        <v>294985.19825</v>
      </c>
      <c r="H59" s="1">
        <f t="shared" si="4"/>
        <v>274924.725</v>
      </c>
      <c r="I59" s="1">
        <f t="shared" si="4"/>
        <v>301331.17725</v>
      </c>
      <c r="J59" s="1">
        <f t="shared" si="4"/>
        <v>310083.9665</v>
      </c>
      <c r="K59" s="1">
        <f t="shared" si="4"/>
        <v>310117.05350000004</v>
      </c>
      <c r="L59" s="1">
        <f t="shared" si="4"/>
        <v>316335.86275000003</v>
      </c>
      <c r="M59" s="1">
        <f t="shared" si="4"/>
        <v>246987.3828</v>
      </c>
      <c r="N59" s="1">
        <f t="shared" si="4"/>
        <v>252778.51800000004</v>
      </c>
      <c r="O59" s="1">
        <f t="shared" si="4"/>
        <v>260109.8028</v>
      </c>
      <c r="P59" s="1">
        <f t="shared" si="4"/>
        <v>270265.1064</v>
      </c>
      <c r="Q59" s="1">
        <f t="shared" si="4"/>
        <v>272897.8144</v>
      </c>
      <c r="R59" s="1">
        <f t="shared" si="4"/>
        <v>255894.70724999998</v>
      </c>
      <c r="S59" s="1">
        <f t="shared" si="4"/>
        <v>215806.48734028154</v>
      </c>
      <c r="T59" s="1">
        <f t="shared" si="4"/>
        <v>212763.32179568626</v>
      </c>
      <c r="U59" s="1">
        <f t="shared" si="4"/>
        <v>204790.70065739675</v>
      </c>
      <c r="V59" s="1">
        <f t="shared" si="4"/>
        <v>205681.24327279863</v>
      </c>
      <c r="W59" s="1">
        <f t="shared" si="4"/>
        <v>209818.97855579862</v>
      </c>
    </row>
    <row r="60" spans="1:23" ht="12">
      <c r="A60" s="1" t="s">
        <v>56</v>
      </c>
      <c r="B60" s="1">
        <f>(B11+B37)</f>
        <v>153866.193</v>
      </c>
      <c r="C60" s="1">
        <f aca="true" t="shared" si="5" ref="C60:W60">(C11+C37)</f>
        <v>157605.552</v>
      </c>
      <c r="D60" s="1">
        <f t="shared" si="5"/>
        <v>160142.892</v>
      </c>
      <c r="E60" s="1">
        <f t="shared" si="5"/>
        <v>154761.399</v>
      </c>
      <c r="F60" s="1">
        <f t="shared" si="5"/>
        <v>155412.231</v>
      </c>
      <c r="G60" s="1">
        <f t="shared" si="5"/>
        <v>171069.483</v>
      </c>
      <c r="H60" s="1">
        <f t="shared" si="5"/>
        <v>159435.9</v>
      </c>
      <c r="I60" s="1">
        <f t="shared" si="5"/>
        <v>174749.679</v>
      </c>
      <c r="J60" s="1">
        <f t="shared" si="5"/>
        <v>179825.646</v>
      </c>
      <c r="K60" s="1">
        <f t="shared" si="5"/>
        <v>179844.834</v>
      </c>
      <c r="L60" s="1">
        <f t="shared" si="5"/>
        <v>183451.281</v>
      </c>
      <c r="M60" s="1">
        <f t="shared" si="5"/>
        <v>134545.65600000002</v>
      </c>
      <c r="N60" s="1">
        <f t="shared" si="5"/>
        <v>137700.36000000002</v>
      </c>
      <c r="O60" s="1">
        <f t="shared" si="5"/>
        <v>141694.056</v>
      </c>
      <c r="P60" s="1">
        <f t="shared" si="5"/>
        <v>147226.128</v>
      </c>
      <c r="Q60" s="1">
        <f t="shared" si="5"/>
        <v>148660.288</v>
      </c>
      <c r="R60" s="1">
        <f t="shared" si="5"/>
        <v>139397.895</v>
      </c>
      <c r="S60" s="1">
        <f t="shared" si="5"/>
        <v>63415.25912586277</v>
      </c>
      <c r="T60" s="1">
        <f t="shared" si="5"/>
        <v>62521.01755809603</v>
      </c>
      <c r="U60" s="1">
        <f t="shared" si="5"/>
        <v>60178.243521837525</v>
      </c>
      <c r="V60" s="1">
        <f t="shared" si="5"/>
        <v>60439.93162683544</v>
      </c>
      <c r="W60" s="1">
        <f t="shared" si="5"/>
        <v>61655.815163978266</v>
      </c>
    </row>
    <row r="61" spans="1:23" ht="12">
      <c r="A61" s="1" t="s">
        <v>57</v>
      </c>
      <c r="B61" s="1">
        <f>(B15+B16)</f>
        <v>465543.866</v>
      </c>
      <c r="C61" s="1">
        <f aca="true" t="shared" si="6" ref="C61:W61">(C15+C16)</f>
        <v>476857.82399999996</v>
      </c>
      <c r="D61" s="1">
        <f t="shared" si="6"/>
        <v>484534.904</v>
      </c>
      <c r="E61" s="1">
        <f t="shared" si="6"/>
        <v>468252.43799999997</v>
      </c>
      <c r="F61" s="1">
        <f t="shared" si="6"/>
        <v>470221.622</v>
      </c>
      <c r="G61" s="1">
        <f t="shared" si="6"/>
        <v>517594.84599999996</v>
      </c>
      <c r="H61" s="1">
        <f t="shared" si="6"/>
        <v>482395.8</v>
      </c>
      <c r="I61" s="1">
        <f t="shared" si="6"/>
        <v>528729.798</v>
      </c>
      <c r="J61" s="1">
        <f t="shared" si="6"/>
        <v>544087.852</v>
      </c>
      <c r="K61" s="1">
        <f t="shared" si="6"/>
        <v>544145.9079999999</v>
      </c>
      <c r="L61" s="1">
        <f t="shared" si="6"/>
        <v>555057.722</v>
      </c>
      <c r="M61" s="1">
        <f t="shared" si="6"/>
        <v>754416.714</v>
      </c>
      <c r="N61" s="1">
        <f t="shared" si="6"/>
        <v>772105.59</v>
      </c>
      <c r="O61" s="1">
        <f t="shared" si="6"/>
        <v>794498.814</v>
      </c>
      <c r="P61" s="1">
        <f t="shared" si="6"/>
        <v>825517.932</v>
      </c>
      <c r="Q61" s="1">
        <f t="shared" si="6"/>
        <v>833559.472</v>
      </c>
      <c r="R61" s="1">
        <f t="shared" si="6"/>
        <v>781623.91125</v>
      </c>
      <c r="S61" s="1">
        <f t="shared" si="6"/>
        <v>846293.4912364014</v>
      </c>
      <c r="T61" s="1">
        <f t="shared" si="6"/>
        <v>834359.5997909372</v>
      </c>
      <c r="U61" s="1">
        <f t="shared" si="6"/>
        <v>803094.6574781082</v>
      </c>
      <c r="V61" s="1">
        <f t="shared" si="6"/>
        <v>806586.9548060142</v>
      </c>
      <c r="W61" s="1">
        <f t="shared" si="6"/>
        <v>822813.2438375419</v>
      </c>
    </row>
    <row r="62" spans="1:23" ht="12">
      <c r="A62" s="1" t="s">
        <v>58</v>
      </c>
      <c r="B62" s="1">
        <f>(B22+B31)</f>
        <v>189373.776</v>
      </c>
      <c r="C62" s="1">
        <f aca="true" t="shared" si="7" ref="C62:W62">(C22+C31)</f>
        <v>193976.064</v>
      </c>
      <c r="D62" s="1">
        <f t="shared" si="7"/>
        <v>197098.94400000002</v>
      </c>
      <c r="E62" s="1">
        <f t="shared" si="7"/>
        <v>190475.568</v>
      </c>
      <c r="F62" s="1">
        <f t="shared" si="7"/>
        <v>191276.592</v>
      </c>
      <c r="G62" s="1">
        <f t="shared" si="7"/>
        <v>210547.056</v>
      </c>
      <c r="H62" s="1">
        <f t="shared" si="7"/>
        <v>196228.80000000002</v>
      </c>
      <c r="I62" s="1">
        <f t="shared" si="7"/>
        <v>215076.528</v>
      </c>
      <c r="J62" s="1">
        <f t="shared" si="7"/>
        <v>221323.872</v>
      </c>
      <c r="K62" s="1">
        <f t="shared" si="7"/>
        <v>221347.488</v>
      </c>
      <c r="L62" s="1">
        <f t="shared" si="7"/>
        <v>225786.192</v>
      </c>
      <c r="M62" s="1">
        <f t="shared" si="7"/>
        <v>336364.14</v>
      </c>
      <c r="N62" s="1">
        <f t="shared" si="7"/>
        <v>344250.9</v>
      </c>
      <c r="O62" s="1">
        <f t="shared" si="7"/>
        <v>354235.14</v>
      </c>
      <c r="P62" s="1">
        <f t="shared" si="7"/>
        <v>368065.32</v>
      </c>
      <c r="Q62" s="1">
        <f t="shared" si="7"/>
        <v>371650.72000000003</v>
      </c>
      <c r="R62" s="1">
        <f t="shared" si="7"/>
        <v>348494.73750000005</v>
      </c>
      <c r="S62" s="1">
        <f t="shared" si="7"/>
        <v>395934.5670142553</v>
      </c>
      <c r="T62" s="1">
        <f t="shared" si="7"/>
        <v>390351.35009106726</v>
      </c>
      <c r="U62" s="1">
        <f t="shared" si="7"/>
        <v>375724.1887982744</v>
      </c>
      <c r="V62" s="1">
        <f t="shared" si="7"/>
        <v>377358.0442452653</v>
      </c>
      <c r="W62" s="1">
        <f t="shared" si="7"/>
        <v>384949.4398881173</v>
      </c>
    </row>
    <row r="63" spans="1:23" ht="12">
      <c r="A63" s="1" t="s">
        <v>46</v>
      </c>
      <c r="B63" s="1">
        <f>(B48)</f>
        <v>303787.099</v>
      </c>
      <c r="C63" s="1">
        <f aca="true" t="shared" si="8" ref="C63:W63">(C48)</f>
        <v>311169.936</v>
      </c>
      <c r="D63" s="1">
        <f t="shared" si="8"/>
        <v>316179.556</v>
      </c>
      <c r="E63" s="1">
        <f t="shared" si="8"/>
        <v>305554.557</v>
      </c>
      <c r="F63" s="1">
        <f t="shared" si="8"/>
        <v>306839.533</v>
      </c>
      <c r="G63" s="1">
        <f t="shared" si="8"/>
        <v>337752.569</v>
      </c>
      <c r="H63" s="1">
        <f t="shared" si="8"/>
        <v>314783.7</v>
      </c>
      <c r="I63" s="1">
        <f t="shared" si="8"/>
        <v>345018.597</v>
      </c>
      <c r="J63" s="1">
        <f t="shared" si="8"/>
        <v>355040.37799999997</v>
      </c>
      <c r="K63" s="1">
        <f t="shared" si="8"/>
        <v>355078.262</v>
      </c>
      <c r="L63" s="1">
        <f t="shared" si="8"/>
        <v>362198.683</v>
      </c>
      <c r="M63" s="1">
        <f t="shared" si="8"/>
        <v>225844.494</v>
      </c>
      <c r="N63" s="1">
        <f t="shared" si="8"/>
        <v>231139.89</v>
      </c>
      <c r="O63" s="1">
        <f t="shared" si="8"/>
        <v>237843.594</v>
      </c>
      <c r="P63" s="1">
        <f t="shared" si="8"/>
        <v>247129.57200000001</v>
      </c>
      <c r="Q63" s="1">
        <f t="shared" si="8"/>
        <v>249536.912</v>
      </c>
      <c r="R63" s="1">
        <f t="shared" si="8"/>
        <v>233989.32375</v>
      </c>
      <c r="S63" s="1">
        <f t="shared" si="8"/>
        <v>213916.97045703718</v>
      </c>
      <c r="T63" s="1">
        <f t="shared" si="8"/>
        <v>210900.44967528424</v>
      </c>
      <c r="U63" s="1">
        <f t="shared" si="8"/>
        <v>202997.63367784183</v>
      </c>
      <c r="V63" s="1">
        <f t="shared" si="8"/>
        <v>203880.37905170667</v>
      </c>
      <c r="W63" s="1">
        <f t="shared" si="8"/>
        <v>207981.88594893392</v>
      </c>
    </row>
    <row r="64" spans="1:23" ht="12">
      <c r="A64" s="1" t="s">
        <v>59</v>
      </c>
      <c r="B64" s="1">
        <f>(B7+B10+B17+B39+B40+B47)</f>
        <v>367345.67257000005</v>
      </c>
      <c r="C64" s="1">
        <f aca="true" t="shared" si="9" ref="C64:W64">(C7+C10+C17+C39+C40+C47)</f>
        <v>376273.15248</v>
      </c>
      <c r="D64" s="1">
        <f t="shared" si="9"/>
        <v>382330.88908000005</v>
      </c>
      <c r="E64" s="1">
        <f t="shared" si="9"/>
        <v>369482.91951</v>
      </c>
      <c r="F64" s="1">
        <f t="shared" si="9"/>
        <v>371036.73919000005</v>
      </c>
      <c r="G64" s="1">
        <f t="shared" si="9"/>
        <v>408417.42467</v>
      </c>
      <c r="H64" s="1">
        <f t="shared" si="9"/>
        <v>380642.99100000004</v>
      </c>
      <c r="I64" s="1">
        <f t="shared" si="9"/>
        <v>417203.65671</v>
      </c>
      <c r="J64" s="1">
        <f t="shared" si="9"/>
        <v>429322.20254</v>
      </c>
      <c r="K64" s="1">
        <f t="shared" si="9"/>
        <v>429368.01266</v>
      </c>
      <c r="L64" s="1">
        <f t="shared" si="9"/>
        <v>437978.17369</v>
      </c>
      <c r="M64" s="1">
        <f t="shared" si="9"/>
        <v>434870.78099999996</v>
      </c>
      <c r="N64" s="1">
        <f t="shared" si="9"/>
        <v>445067.235</v>
      </c>
      <c r="O64" s="1">
        <f t="shared" si="9"/>
        <v>457975.431</v>
      </c>
      <c r="P64" s="1">
        <f t="shared" si="9"/>
        <v>475855.878</v>
      </c>
      <c r="Q64" s="1">
        <f t="shared" si="9"/>
        <v>480491.288</v>
      </c>
      <c r="R64" s="1">
        <f t="shared" si="9"/>
        <v>450553.91062499996</v>
      </c>
      <c r="S64" s="1">
        <f t="shared" si="9"/>
        <v>407081.45664118923</v>
      </c>
      <c r="T64" s="1">
        <f t="shared" si="9"/>
        <v>401341.05338472564</v>
      </c>
      <c r="U64" s="1">
        <f t="shared" si="9"/>
        <v>386302.0883090106</v>
      </c>
      <c r="V64" s="1">
        <f t="shared" si="9"/>
        <v>387981.942281645</v>
      </c>
      <c r="W64" s="1">
        <f t="shared" si="9"/>
        <v>395787.0612424265</v>
      </c>
    </row>
    <row r="65" spans="1:23" ht="12">
      <c r="A65" s="1" t="s">
        <v>60</v>
      </c>
      <c r="B65" s="1">
        <f>(B41)</f>
        <v>134139.758</v>
      </c>
      <c r="C65" s="1">
        <f aca="true" t="shared" si="10" ref="C65:W65">(C41)</f>
        <v>137399.712</v>
      </c>
      <c r="D65" s="1">
        <f t="shared" si="10"/>
        <v>139611.752</v>
      </c>
      <c r="E65" s="1">
        <f t="shared" si="10"/>
        <v>134920.19400000002</v>
      </c>
      <c r="F65" s="1">
        <f t="shared" si="10"/>
        <v>135487.586</v>
      </c>
      <c r="G65" s="1">
        <f t="shared" si="10"/>
        <v>149137.49800000002</v>
      </c>
      <c r="H65" s="1">
        <f t="shared" si="10"/>
        <v>138995.40000000002</v>
      </c>
      <c r="I65" s="1">
        <f t="shared" si="10"/>
        <v>152345.874</v>
      </c>
      <c r="J65" s="1">
        <f t="shared" si="10"/>
        <v>156771.076</v>
      </c>
      <c r="K65" s="1">
        <f t="shared" si="10"/>
        <v>156787.804</v>
      </c>
      <c r="L65" s="1">
        <f t="shared" si="10"/>
        <v>159931.886</v>
      </c>
      <c r="M65" s="1">
        <f t="shared" si="10"/>
        <v>124935.252</v>
      </c>
      <c r="N65" s="1">
        <f t="shared" si="10"/>
        <v>127864.62</v>
      </c>
      <c r="O65" s="1">
        <f t="shared" si="10"/>
        <v>131573.052</v>
      </c>
      <c r="P65" s="1">
        <f t="shared" si="10"/>
        <v>136709.976</v>
      </c>
      <c r="Q65" s="1">
        <f t="shared" si="10"/>
        <v>138041.696</v>
      </c>
      <c r="R65" s="1">
        <f t="shared" si="10"/>
        <v>129440.9025</v>
      </c>
      <c r="S65" s="1">
        <f t="shared" si="10"/>
        <v>142955.36039188024</v>
      </c>
      <c r="T65" s="1">
        <f t="shared" si="10"/>
        <v>140939.4950093266</v>
      </c>
      <c r="U65" s="1">
        <f t="shared" si="10"/>
        <v>135658.24076095462</v>
      </c>
      <c r="V65" s="1">
        <f t="shared" si="10"/>
        <v>136248.15741312812</v>
      </c>
      <c r="W65" s="1">
        <f t="shared" si="10"/>
        <v>138989.09187657997</v>
      </c>
    </row>
    <row r="66" spans="1:23" ht="12">
      <c r="A66" s="1" t="s">
        <v>61</v>
      </c>
      <c r="B66" s="1">
        <f>(B14+B20+B21+B45+B29+B30+B34+B36)</f>
        <v>12822.18275</v>
      </c>
      <c r="C66" s="1">
        <f aca="true" t="shared" si="11" ref="C66:W66">(C14+C20+C21+C45+C29+C30+C34+C36)</f>
        <v>13133.796</v>
      </c>
      <c r="D66" s="1">
        <f t="shared" si="11"/>
        <v>13345.241000000002</v>
      </c>
      <c r="E66" s="1">
        <f t="shared" si="11"/>
        <v>12896.78325</v>
      </c>
      <c r="F66" s="1">
        <f t="shared" si="11"/>
        <v>12951.019250000001</v>
      </c>
      <c r="G66" s="1">
        <f t="shared" si="11"/>
        <v>14255.79025</v>
      </c>
      <c r="H66" s="1">
        <f t="shared" si="11"/>
        <v>13286.325</v>
      </c>
      <c r="I66" s="1">
        <f t="shared" si="11"/>
        <v>14562.47325</v>
      </c>
      <c r="J66" s="1">
        <f t="shared" si="11"/>
        <v>14985.4705</v>
      </c>
      <c r="K66" s="1">
        <f t="shared" si="11"/>
        <v>14987.069500000001</v>
      </c>
      <c r="L66" s="1">
        <f t="shared" si="11"/>
        <v>15287.60675</v>
      </c>
      <c r="M66" s="1">
        <f t="shared" si="11"/>
        <v>18259.7676</v>
      </c>
      <c r="N66" s="1">
        <f t="shared" si="11"/>
        <v>18687.906000000003</v>
      </c>
      <c r="O66" s="1">
        <f t="shared" si="11"/>
        <v>19229.9076</v>
      </c>
      <c r="P66" s="1">
        <f t="shared" si="11"/>
        <v>19980.6888</v>
      </c>
      <c r="Q66" s="1">
        <f t="shared" si="11"/>
        <v>20175.324800000002</v>
      </c>
      <c r="R66" s="1">
        <f t="shared" si="11"/>
        <v>18918.285750000003</v>
      </c>
      <c r="S66" s="1">
        <f t="shared" si="11"/>
        <v>10901.206156707722</v>
      </c>
      <c r="T66" s="1">
        <f t="shared" si="11"/>
        <v>10747.484295147953</v>
      </c>
      <c r="U66" s="1">
        <f t="shared" si="11"/>
        <v>10344.756890105771</v>
      </c>
      <c r="V66" s="1">
        <f t="shared" si="11"/>
        <v>10389.741583390372</v>
      </c>
      <c r="W66" s="1">
        <f t="shared" si="11"/>
        <v>10598.754323914447</v>
      </c>
    </row>
    <row r="67" spans="1:23" ht="12">
      <c r="A67" s="1" t="s">
        <v>62</v>
      </c>
      <c r="B67" s="1">
        <f>(B5+B6+B8+B9+B24+B43+B44)</f>
        <v>1972.6435000000001</v>
      </c>
      <c r="C67" s="1">
        <f aca="true" t="shared" si="12" ref="C67:W67">(C5+C6+C8+C9+C24+C43+C44)</f>
        <v>2020.584</v>
      </c>
      <c r="D67" s="1">
        <f t="shared" si="12"/>
        <v>2053.114</v>
      </c>
      <c r="E67" s="1">
        <f t="shared" si="12"/>
        <v>1984.1205</v>
      </c>
      <c r="F67" s="1">
        <f t="shared" si="12"/>
        <v>1992.4645</v>
      </c>
      <c r="G67" s="1">
        <f t="shared" si="12"/>
        <v>2193.1985</v>
      </c>
      <c r="H67" s="1">
        <f t="shared" si="12"/>
        <v>2044.05</v>
      </c>
      <c r="I67" s="1">
        <f t="shared" si="12"/>
        <v>2240.3805</v>
      </c>
      <c r="J67" s="1">
        <f t="shared" si="12"/>
        <v>2305.457</v>
      </c>
      <c r="K67" s="1">
        <f t="shared" si="12"/>
        <v>2305.703</v>
      </c>
      <c r="L67" s="1">
        <f t="shared" si="12"/>
        <v>2351.9395</v>
      </c>
      <c r="M67" s="1">
        <f t="shared" si="12"/>
        <v>146126.19282</v>
      </c>
      <c r="N67" s="1">
        <f t="shared" si="12"/>
        <v>149552.42669999998</v>
      </c>
      <c r="O67" s="1">
        <f t="shared" si="12"/>
        <v>153889.86582</v>
      </c>
      <c r="P67" s="1">
        <f t="shared" si="12"/>
        <v>159898.09115999998</v>
      </c>
      <c r="Q67" s="1">
        <f t="shared" si="12"/>
        <v>161455.69136000003</v>
      </c>
      <c r="R67" s="1">
        <f t="shared" si="12"/>
        <v>151396.0709625</v>
      </c>
      <c r="S67" s="1">
        <f t="shared" si="12"/>
        <v>246979.56087914138</v>
      </c>
      <c r="T67" s="1">
        <f t="shared" si="12"/>
        <v>243496.8125190258</v>
      </c>
      <c r="U67" s="1">
        <f t="shared" si="12"/>
        <v>234372.552669109</v>
      </c>
      <c r="V67" s="1">
        <f t="shared" si="12"/>
        <v>235391.73344910712</v>
      </c>
      <c r="W67" s="1">
        <f t="shared" si="12"/>
        <v>240127.16126605726</v>
      </c>
    </row>
    <row r="68" spans="1:23" ht="12">
      <c r="A68" s="1" t="s">
        <v>63</v>
      </c>
      <c r="B68" s="1">
        <f>B52</f>
        <v>958270.75943</v>
      </c>
      <c r="C68" s="1">
        <f aca="true" t="shared" si="13" ref="C68:W68">C52</f>
        <v>981559.2955199999</v>
      </c>
      <c r="D68" s="1">
        <f t="shared" si="13"/>
        <v>997361.71892</v>
      </c>
      <c r="E68" s="1">
        <f t="shared" si="13"/>
        <v>963846.05649</v>
      </c>
      <c r="F68" s="1">
        <f t="shared" si="13"/>
        <v>967899.40481</v>
      </c>
      <c r="G68" s="1">
        <f t="shared" si="13"/>
        <v>1065411.96733</v>
      </c>
      <c r="H68" s="1">
        <f t="shared" si="13"/>
        <v>992958.6089999999</v>
      </c>
      <c r="I68" s="1">
        <f t="shared" si="13"/>
        <v>1088332.03929</v>
      </c>
      <c r="J68" s="1">
        <f t="shared" si="13"/>
        <v>1119944.90146</v>
      </c>
      <c r="K68" s="1">
        <f t="shared" si="13"/>
        <v>1120064.40334</v>
      </c>
      <c r="L68" s="1">
        <f t="shared" si="13"/>
        <v>1142525.17031</v>
      </c>
      <c r="M68" s="1">
        <f t="shared" si="13"/>
        <v>1300816.2334200006</v>
      </c>
      <c r="N68" s="1">
        <f t="shared" si="13"/>
        <v>1331316.5877000005</v>
      </c>
      <c r="O68" s="1">
        <f t="shared" si="13"/>
        <v>1369928.4964200007</v>
      </c>
      <c r="P68" s="1">
        <f t="shared" si="13"/>
        <v>1423413.7539600006</v>
      </c>
      <c r="Q68" s="1">
        <f t="shared" si="13"/>
        <v>1437279.5201600005</v>
      </c>
      <c r="R68" s="1">
        <f t="shared" si="13"/>
        <v>1347728.7198375005</v>
      </c>
      <c r="S68" s="1">
        <f t="shared" si="13"/>
        <v>1263804.2264538896</v>
      </c>
      <c r="T68" s="1">
        <f t="shared" si="13"/>
        <v>1245982.8647123673</v>
      </c>
      <c r="U68" s="1">
        <f t="shared" si="13"/>
        <v>1199293.6645188697</v>
      </c>
      <c r="V68" s="1">
        <f t="shared" si="13"/>
        <v>1204508.8530660407</v>
      </c>
      <c r="W68" s="1">
        <f t="shared" si="13"/>
        <v>1228740.2253618944</v>
      </c>
    </row>
    <row r="69" ht="12">
      <c r="B69" s="1"/>
    </row>
    <row r="70" spans="1:23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"/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B49:W4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Washington</dc:creator>
  <cp:keywords/>
  <dc:description/>
  <cp:lastModifiedBy>Bouge, Cathy (ECY)</cp:lastModifiedBy>
  <dcterms:created xsi:type="dcterms:W3CDTF">2009-07-02T23:16:05Z</dcterms:created>
  <dcterms:modified xsi:type="dcterms:W3CDTF">2015-12-01T19:52:54Z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0x01010034D5691D7906C446B58480620DA6F6D7</vt:lpwstr>
  </property>
</Properties>
</file>