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ecykenstaging/cms/files/attachments/en-US/Asset-Collections/Doc-Assets/Regulations-Permits/Permits-certifications/spreadsheet-control-chart/[File]/"/>
    </mc:Choice>
  </mc:AlternateContent>
  <bookViews>
    <workbookView xWindow="0" yWindow="0" windowWidth="23040" windowHeight="10656" tabRatio="1000"/>
  </bookViews>
  <sheets>
    <sheet name="Control Charting Overview" sheetId="21" r:id="rId1"/>
    <sheet name="Standard-solution_Instructions" sheetId="2" r:id="rId2"/>
    <sheet name="Standard-solution_Template" sheetId="1" r:id="rId3"/>
    <sheet name="Standard-solution_Example" sheetId="17" r:id="rId4"/>
    <sheet name="Duplicate-solution_Instructions" sheetId="18" r:id="rId5"/>
    <sheet name="Duplicate-solution_Template" sheetId="20" r:id="rId6"/>
    <sheet name="Duplicate-solution_Example" sheetId="19" r:id="rId7"/>
  </sheets>
  <externalReferences>
    <externalReference r:id="rId8"/>
    <externalReference r:id="rId9"/>
  </externalReferences>
  <definedNames>
    <definedName name="stan" localSheetId="1">'Standard-solution_Instructions'!$A$1</definedName>
  </definedNames>
  <calcPr calcId="152511"/>
</workbook>
</file>

<file path=xl/calcChain.xml><?xml version="1.0" encoding="utf-8"?>
<calcChain xmlns="http://schemas.openxmlformats.org/spreadsheetml/2006/main">
  <c r="W38" i="20" l="1"/>
  <c r="W37" i="20"/>
  <c r="W36" i="20"/>
  <c r="G35" i="20"/>
  <c r="Z34" i="20"/>
  <c r="G34" i="20"/>
  <c r="W33" i="20"/>
  <c r="G33" i="20"/>
  <c r="Z32" i="20"/>
  <c r="G32" i="20"/>
  <c r="C32" i="20"/>
  <c r="W31" i="20"/>
  <c r="G31" i="20"/>
  <c r="G30" i="20"/>
  <c r="AA29" i="20"/>
  <c r="G29" i="20"/>
  <c r="G28" i="20"/>
  <c r="X27" i="20"/>
  <c r="G27" i="20"/>
  <c r="G26" i="20"/>
  <c r="AA25" i="20"/>
  <c r="W25" i="20"/>
  <c r="V25" i="20"/>
  <c r="G25" i="20"/>
  <c r="Z24" i="20"/>
  <c r="X24" i="20"/>
  <c r="V24" i="20"/>
  <c r="G24" i="20"/>
  <c r="AA23" i="20"/>
  <c r="W23" i="20"/>
  <c r="V23" i="20"/>
  <c r="G23" i="20"/>
  <c r="Z22" i="20"/>
  <c r="X22" i="20"/>
  <c r="V22" i="20"/>
  <c r="G22" i="20"/>
  <c r="AA21" i="20"/>
  <c r="W21" i="20"/>
  <c r="V21" i="20"/>
  <c r="G21" i="20"/>
  <c r="Z20" i="20"/>
  <c r="X20" i="20"/>
  <c r="V20" i="20"/>
  <c r="G20" i="20"/>
  <c r="AA19" i="20"/>
  <c r="W19" i="20"/>
  <c r="V19" i="20"/>
  <c r="G19" i="20"/>
  <c r="Z18" i="20"/>
  <c r="X18" i="20"/>
  <c r="V18" i="20"/>
  <c r="G18" i="20"/>
  <c r="AA17" i="20"/>
  <c r="W17" i="20"/>
  <c r="V17" i="20"/>
  <c r="G17" i="20"/>
  <c r="Z16" i="20"/>
  <c r="X16" i="20"/>
  <c r="V16" i="20"/>
  <c r="G16" i="20"/>
  <c r="AA15" i="20"/>
  <c r="W15" i="20"/>
  <c r="V15" i="20"/>
  <c r="G15" i="20"/>
  <c r="Z14" i="20"/>
  <c r="X14" i="20"/>
  <c r="V14" i="20"/>
  <c r="G14" i="20"/>
  <c r="AA13" i="20"/>
  <c r="W13" i="20"/>
  <c r="V13" i="20"/>
  <c r="G13" i="20"/>
  <c r="Z12" i="20"/>
  <c r="X12" i="20"/>
  <c r="V12" i="20"/>
  <c r="G12" i="20"/>
  <c r="AA11" i="20"/>
  <c r="W11" i="20"/>
  <c r="V11" i="20"/>
  <c r="G11" i="20"/>
  <c r="Z10" i="20"/>
  <c r="X10" i="20"/>
  <c r="V10" i="20"/>
  <c r="G10" i="20"/>
  <c r="AA9" i="20"/>
  <c r="W9" i="20"/>
  <c r="V9" i="20"/>
  <c r="G9" i="20"/>
  <c r="Z8" i="20"/>
  <c r="X8" i="20"/>
  <c r="V8" i="20"/>
  <c r="G8" i="20"/>
  <c r="AA7" i="20"/>
  <c r="W7" i="20"/>
  <c r="V7" i="20"/>
  <c r="C30" i="20"/>
  <c r="G7" i="20"/>
  <c r="Z6" i="20"/>
  <c r="X6" i="20"/>
  <c r="V6" i="20"/>
  <c r="G6" i="20"/>
  <c r="AA38" i="19"/>
  <c r="AA37" i="19"/>
  <c r="AA36" i="19"/>
  <c r="G35" i="19"/>
  <c r="X34" i="19"/>
  <c r="G34" i="19"/>
  <c r="G33" i="19"/>
  <c r="X32" i="19"/>
  <c r="G32" i="19"/>
  <c r="G31" i="19"/>
  <c r="W30" i="19"/>
  <c r="G30" i="19"/>
  <c r="G29" i="19"/>
  <c r="AA28" i="19"/>
  <c r="G28" i="19"/>
  <c r="W27" i="19"/>
  <c r="G27" i="19"/>
  <c r="Z26" i="19"/>
  <c r="G26" i="19"/>
  <c r="AA25" i="19"/>
  <c r="Z25" i="19"/>
  <c r="V25" i="19"/>
  <c r="G25" i="19"/>
  <c r="X24" i="19"/>
  <c r="W24" i="19"/>
  <c r="V24" i="19"/>
  <c r="G24" i="19"/>
  <c r="AA23" i="19"/>
  <c r="Z23" i="19"/>
  <c r="V23" i="19"/>
  <c r="G23" i="19"/>
  <c r="X22" i="19"/>
  <c r="W22" i="19"/>
  <c r="V22" i="19"/>
  <c r="G22" i="19"/>
  <c r="AA21" i="19"/>
  <c r="Z21" i="19"/>
  <c r="V21" i="19"/>
  <c r="G21" i="19"/>
  <c r="X20" i="19"/>
  <c r="W20" i="19"/>
  <c r="V20" i="19"/>
  <c r="G20" i="19"/>
  <c r="AA19" i="19"/>
  <c r="Z19" i="19"/>
  <c r="V19" i="19"/>
  <c r="G19" i="19"/>
  <c r="X18" i="19"/>
  <c r="W18" i="19"/>
  <c r="V18" i="19"/>
  <c r="G18" i="19"/>
  <c r="AA17" i="19"/>
  <c r="Z17" i="19"/>
  <c r="V17" i="19"/>
  <c r="G17" i="19"/>
  <c r="X16" i="19"/>
  <c r="W16" i="19"/>
  <c r="V16" i="19"/>
  <c r="G16" i="19"/>
  <c r="AA15" i="19"/>
  <c r="Z15" i="19"/>
  <c r="V15" i="19"/>
  <c r="G15" i="19"/>
  <c r="X14" i="19"/>
  <c r="W14" i="19"/>
  <c r="V14" i="19"/>
  <c r="G14" i="19"/>
  <c r="AA13" i="19"/>
  <c r="Z13" i="19"/>
  <c r="V13" i="19"/>
  <c r="G13" i="19"/>
  <c r="X12" i="19"/>
  <c r="W12" i="19"/>
  <c r="V12" i="19"/>
  <c r="G12" i="19"/>
  <c r="AA11" i="19"/>
  <c r="Z11" i="19"/>
  <c r="V11" i="19"/>
  <c r="G11" i="19"/>
  <c r="X10" i="19"/>
  <c r="W10" i="19"/>
  <c r="V10" i="19"/>
  <c r="G10" i="19"/>
  <c r="AA9" i="19"/>
  <c r="Z9" i="19"/>
  <c r="V9" i="19"/>
  <c r="G9" i="19"/>
  <c r="X8" i="19"/>
  <c r="W8" i="19"/>
  <c r="V8" i="19"/>
  <c r="G8" i="19"/>
  <c r="AA7" i="19"/>
  <c r="Z7" i="19"/>
  <c r="V7" i="19"/>
  <c r="C30" i="19"/>
  <c r="G7" i="19"/>
  <c r="X6" i="19"/>
  <c r="W6" i="19"/>
  <c r="V6" i="19"/>
  <c r="G6" i="19"/>
  <c r="Y40" i="17"/>
  <c r="Y39" i="17"/>
  <c r="Y36" i="17"/>
  <c r="W35" i="17"/>
  <c r="B35" i="17"/>
  <c r="Y34" i="17"/>
  <c r="Z33" i="17"/>
  <c r="B33" i="17"/>
  <c r="Y32" i="17"/>
  <c r="B32" i="17"/>
  <c r="Y38" i="17"/>
  <c r="W31" i="17"/>
  <c r="B31" i="17"/>
  <c r="Y30" i="17"/>
  <c r="Z29" i="17"/>
  <c r="Y29" i="17"/>
  <c r="W28" i="17"/>
  <c r="Y27" i="17"/>
  <c r="W27" i="17"/>
  <c r="Y26" i="17"/>
  <c r="Y25" i="17"/>
  <c r="W24" i="17"/>
  <c r="Y23" i="17"/>
  <c r="W23" i="17"/>
  <c r="Y22" i="17"/>
  <c r="Y21" i="17"/>
  <c r="W20" i="17"/>
  <c r="Y19" i="17"/>
  <c r="W19" i="17"/>
  <c r="Y18" i="17"/>
  <c r="Y17" i="17"/>
  <c r="Z16" i="17"/>
  <c r="Y15" i="17"/>
  <c r="Y14" i="17"/>
  <c r="Z13" i="17"/>
  <c r="Y13" i="17"/>
  <c r="W12" i="17"/>
  <c r="Y11" i="17"/>
  <c r="W11" i="17"/>
  <c r="Y10" i="17"/>
  <c r="Y9" i="17"/>
  <c r="W8" i="17"/>
  <c r="Y7" i="17"/>
  <c r="W7" i="17"/>
  <c r="B32" i="1"/>
  <c r="B36" i="1"/>
  <c r="B31" i="1"/>
  <c r="B35" i="1"/>
  <c r="Z30" i="1"/>
  <c r="Z26" i="1"/>
  <c r="Z24" i="1"/>
  <c r="Z18" i="1"/>
  <c r="Z16" i="1"/>
  <c r="Z10" i="1"/>
  <c r="Z8" i="1"/>
  <c r="Y40" i="1"/>
  <c r="Y39" i="1"/>
  <c r="Y37" i="1"/>
  <c r="Y36" i="1"/>
  <c r="Y35" i="1"/>
  <c r="Y33" i="1"/>
  <c r="Y32" i="1"/>
  <c r="Y31" i="1"/>
  <c r="Y29" i="1"/>
  <c r="Y28" i="1"/>
  <c r="Y27" i="1"/>
  <c r="Y25" i="1"/>
  <c r="Y24" i="1"/>
  <c r="Y23" i="1"/>
  <c r="Y21" i="1"/>
  <c r="Y20" i="1"/>
  <c r="Y19" i="1"/>
  <c r="Y17" i="1"/>
  <c r="Y16" i="1"/>
  <c r="Y15" i="1"/>
  <c r="Y13" i="1"/>
  <c r="Y12" i="1"/>
  <c r="Y11" i="1"/>
  <c r="Y9" i="1"/>
  <c r="Y8" i="1"/>
  <c r="Y7" i="1"/>
  <c r="B33" i="1"/>
  <c r="W25" i="1"/>
  <c r="W9" i="1"/>
  <c r="Z37" i="17"/>
  <c r="Z27" i="17"/>
  <c r="Z23" i="17"/>
  <c r="Z19" i="17"/>
  <c r="Z15" i="17"/>
  <c r="Z11" i="17"/>
  <c r="Z7" i="17"/>
  <c r="Z40" i="17"/>
  <c r="Z36" i="17"/>
  <c r="Z34" i="17"/>
  <c r="Z32" i="17"/>
  <c r="Z30" i="17"/>
  <c r="Z26" i="17"/>
  <c r="Z22" i="17"/>
  <c r="Z18" i="17"/>
  <c r="Z14" i="17"/>
  <c r="Z10" i="17"/>
  <c r="Z39" i="17"/>
  <c r="Z38" i="17"/>
  <c r="Z9" i="17"/>
  <c r="Z12" i="17"/>
  <c r="Z25" i="17"/>
  <c r="Z28" i="17"/>
  <c r="Z31" i="17"/>
  <c r="Z8" i="17"/>
  <c r="Z21" i="17"/>
  <c r="Z24" i="17"/>
  <c r="W40" i="17"/>
  <c r="W36" i="17"/>
  <c r="W34" i="17"/>
  <c r="W32" i="17"/>
  <c r="W30" i="17"/>
  <c r="W26" i="17"/>
  <c r="W22" i="17"/>
  <c r="W18" i="17"/>
  <c r="W14" i="17"/>
  <c r="W10" i="17"/>
  <c r="W39" i="17"/>
  <c r="W29" i="17"/>
  <c r="W25" i="17"/>
  <c r="W21" i="17"/>
  <c r="W17" i="17"/>
  <c r="W13" i="17"/>
  <c r="W9" i="17"/>
  <c r="W38" i="17"/>
  <c r="Z35" i="17"/>
  <c r="W37" i="17"/>
  <c r="W15" i="17"/>
  <c r="W16" i="17"/>
  <c r="Z17" i="17"/>
  <c r="Z20" i="17"/>
  <c r="W33" i="17"/>
  <c r="B34" i="17"/>
  <c r="B36" i="17"/>
  <c r="Y37" i="17"/>
  <c r="Y8" i="17"/>
  <c r="Y12" i="17"/>
  <c r="Y16" i="17"/>
  <c r="Y20" i="17"/>
  <c r="Y24" i="17"/>
  <c r="Y28" i="17"/>
  <c r="Y31" i="17"/>
  <c r="Y33" i="17"/>
  <c r="Y35" i="17"/>
  <c r="W38" i="1"/>
  <c r="W34" i="1"/>
  <c r="W30" i="1"/>
  <c r="W26" i="1"/>
  <c r="W22" i="1"/>
  <c r="W18" i="1"/>
  <c r="W14" i="1"/>
  <c r="W10" i="1"/>
  <c r="W40" i="1"/>
  <c r="W36" i="1"/>
  <c r="W32" i="1"/>
  <c r="W28" i="1"/>
  <c r="W24" i="1"/>
  <c r="W20" i="1"/>
  <c r="W16" i="1"/>
  <c r="W12" i="1"/>
  <c r="W8" i="1"/>
  <c r="W39" i="1"/>
  <c r="W35" i="1"/>
  <c r="W31" i="1"/>
  <c r="W27" i="1"/>
  <c r="W23" i="1"/>
  <c r="W19" i="1"/>
  <c r="W15" i="1"/>
  <c r="W11" i="1"/>
  <c r="W7" i="1"/>
  <c r="AA38" i="1"/>
  <c r="AA36" i="1"/>
  <c r="AA34" i="1"/>
  <c r="AA32" i="1"/>
  <c r="AA30" i="1"/>
  <c r="AA28" i="1"/>
  <c r="AA26" i="1"/>
  <c r="AA24" i="1"/>
  <c r="AA22" i="1"/>
  <c r="AA20" i="1"/>
  <c r="AA18" i="1"/>
  <c r="AA16" i="1"/>
  <c r="AA14" i="1"/>
  <c r="AA12" i="1"/>
  <c r="AA10" i="1"/>
  <c r="AA8" i="1"/>
  <c r="AA39" i="1"/>
  <c r="AA37" i="1"/>
  <c r="AA35" i="1"/>
  <c r="AA33" i="1"/>
  <c r="AA31" i="1"/>
  <c r="AA29" i="1"/>
  <c r="AA27" i="1"/>
  <c r="AA25" i="1"/>
  <c r="AA23" i="1"/>
  <c r="AA21" i="1"/>
  <c r="AA19" i="1"/>
  <c r="AA17" i="1"/>
  <c r="AA15" i="1"/>
  <c r="AA13" i="1"/>
  <c r="AA11" i="1"/>
  <c r="AA9" i="1"/>
  <c r="AA7" i="1"/>
  <c r="AA40" i="1"/>
  <c r="W13" i="1"/>
  <c r="W29" i="1"/>
  <c r="Z12" i="1"/>
  <c r="Z20" i="1"/>
  <c r="Z28" i="1"/>
  <c r="W17" i="1"/>
  <c r="W33" i="1"/>
  <c r="Z14" i="1"/>
  <c r="Z22" i="1"/>
  <c r="W21" i="1"/>
  <c r="W37" i="1"/>
  <c r="Z39" i="1"/>
  <c r="Z37" i="1"/>
  <c r="Z35" i="1"/>
  <c r="Z33" i="1"/>
  <c r="Z31" i="1"/>
  <c r="Z29" i="1"/>
  <c r="Z27" i="1"/>
  <c r="Z25" i="1"/>
  <c r="Z23" i="1"/>
  <c r="Z21" i="1"/>
  <c r="Z19" i="1"/>
  <c r="Z17" i="1"/>
  <c r="Z15" i="1"/>
  <c r="Z13" i="1"/>
  <c r="Z11" i="1"/>
  <c r="Z9" i="1"/>
  <c r="Z7" i="1"/>
  <c r="Z40" i="1"/>
  <c r="Z38" i="1"/>
  <c r="Z36" i="1"/>
  <c r="Z34" i="1"/>
  <c r="Z32" i="1"/>
  <c r="B34" i="1"/>
  <c r="Y10" i="1"/>
  <c r="Y14" i="1"/>
  <c r="Y18" i="1"/>
  <c r="Y22" i="1"/>
  <c r="Y26" i="1"/>
  <c r="Y30" i="1"/>
  <c r="Y34" i="1"/>
  <c r="Y38" i="1"/>
  <c r="AA40" i="17"/>
  <c r="AA36" i="17"/>
  <c r="AA34" i="17"/>
  <c r="AA32" i="17"/>
  <c r="AA30" i="17"/>
  <c r="AA26" i="17"/>
  <c r="AA22" i="17"/>
  <c r="AA18" i="17"/>
  <c r="AA14" i="17"/>
  <c r="AA10" i="17"/>
  <c r="AA39" i="17"/>
  <c r="AA29" i="17"/>
  <c r="AA25" i="17"/>
  <c r="AA21" i="17"/>
  <c r="AA17" i="17"/>
  <c r="AA13" i="17"/>
  <c r="AA9" i="17"/>
  <c r="AA38" i="17"/>
  <c r="AA37" i="17"/>
  <c r="AA35" i="17"/>
  <c r="AA27" i="17"/>
  <c r="AA24" i="17"/>
  <c r="AA11" i="17"/>
  <c r="AA8" i="17"/>
  <c r="AA31" i="17"/>
  <c r="AA28" i="17"/>
  <c r="AA15" i="17"/>
  <c r="AA12" i="17"/>
  <c r="AA33" i="17"/>
  <c r="AA19" i="17"/>
  <c r="AA16" i="17"/>
  <c r="AA23" i="17"/>
  <c r="AA20" i="17"/>
  <c r="AA7" i="17"/>
  <c r="X39" i="17"/>
  <c r="X29" i="17"/>
  <c r="X25" i="17"/>
  <c r="X21" i="17"/>
  <c r="X17" i="17"/>
  <c r="X13" i="17"/>
  <c r="X9" i="17"/>
  <c r="X38" i="17"/>
  <c r="X35" i="17"/>
  <c r="X33" i="17"/>
  <c r="X31" i="17"/>
  <c r="X28" i="17"/>
  <c r="X24" i="17"/>
  <c r="X20" i="17"/>
  <c r="X16" i="17"/>
  <c r="X12" i="17"/>
  <c r="X8" i="17"/>
  <c r="X37" i="17"/>
  <c r="X22" i="17"/>
  <c r="X19" i="17"/>
  <c r="X40" i="17"/>
  <c r="X34" i="17"/>
  <c r="X26" i="17"/>
  <c r="X23" i="17"/>
  <c r="X10" i="17"/>
  <c r="X7" i="17"/>
  <c r="X30" i="17"/>
  <c r="X27" i="17"/>
  <c r="X14" i="17"/>
  <c r="X11" i="17"/>
  <c r="X36" i="17"/>
  <c r="X32" i="17"/>
  <c r="X18" i="17"/>
  <c r="X15" i="17"/>
  <c r="X39" i="1"/>
  <c r="X35" i="1"/>
  <c r="X31" i="1"/>
  <c r="X27" i="1"/>
  <c r="X23" i="1"/>
  <c r="X19" i="1"/>
  <c r="X15" i="1"/>
  <c r="X11" i="1"/>
  <c r="X7" i="1"/>
  <c r="X37" i="1"/>
  <c r="X33" i="1"/>
  <c r="X29" i="1"/>
  <c r="X25" i="1"/>
  <c r="X21" i="1"/>
  <c r="X17" i="1"/>
  <c r="X13" i="1"/>
  <c r="X9" i="1"/>
  <c r="X40" i="1"/>
  <c r="X36" i="1"/>
  <c r="X32" i="1"/>
  <c r="X28" i="1"/>
  <c r="X24" i="1"/>
  <c r="X20" i="1"/>
  <c r="X16" i="1"/>
  <c r="X12" i="1"/>
  <c r="X8" i="1"/>
  <c r="X34" i="1"/>
  <c r="X18" i="1"/>
  <c r="X30" i="1"/>
  <c r="X14" i="1"/>
  <c r="X26" i="1"/>
  <c r="X10" i="1"/>
  <c r="X38" i="1"/>
  <c r="X22" i="1"/>
  <c r="AA39" i="20"/>
  <c r="AA38" i="20"/>
  <c r="AA37" i="20"/>
  <c r="AA36" i="20"/>
  <c r="AA35" i="20"/>
  <c r="X34" i="20"/>
  <c r="AA33" i="20"/>
  <c r="X32" i="20"/>
  <c r="AA31" i="20"/>
  <c r="W30" i="20"/>
  <c r="Z29" i="20"/>
  <c r="AA28" i="20"/>
  <c r="W27" i="20"/>
  <c r="X26" i="20"/>
  <c r="Z25" i="20"/>
  <c r="W24" i="20"/>
  <c r="Z23" i="20"/>
  <c r="W22" i="20"/>
  <c r="Z21" i="20"/>
  <c r="W20" i="20"/>
  <c r="Z19" i="20"/>
  <c r="W18" i="20"/>
  <c r="Z17" i="20"/>
  <c r="W16" i="20"/>
  <c r="Z15" i="20"/>
  <c r="W14" i="20"/>
  <c r="Z13" i="20"/>
  <c r="W12" i="20"/>
  <c r="Z11" i="20"/>
  <c r="W10" i="20"/>
  <c r="Z9" i="20"/>
  <c r="W8" i="20"/>
  <c r="Z7" i="20"/>
  <c r="W6" i="20"/>
  <c r="Z39" i="20"/>
  <c r="Z38" i="20"/>
  <c r="Z37" i="20"/>
  <c r="Z36" i="20"/>
  <c r="Z35" i="20"/>
  <c r="C35" i="20"/>
  <c r="W34" i="20"/>
  <c r="Z33" i="20"/>
  <c r="C33" i="20"/>
  <c r="W32" i="20"/>
  <c r="Z31" i="20"/>
  <c r="AA30" i="20"/>
  <c r="X29" i="20"/>
  <c r="Z28" i="20"/>
  <c r="AA27" i="20"/>
  <c r="W26" i="20"/>
  <c r="X25" i="20"/>
  <c r="AA24" i="20"/>
  <c r="X23" i="20"/>
  <c r="AA22" i="20"/>
  <c r="X21" i="20"/>
  <c r="AA20" i="20"/>
  <c r="X19" i="20"/>
  <c r="AA18" i="20"/>
  <c r="X17" i="20"/>
  <c r="AA16" i="20"/>
  <c r="X15" i="20"/>
  <c r="AA14" i="20"/>
  <c r="X13" i="20"/>
  <c r="AA12" i="20"/>
  <c r="X11" i="20"/>
  <c r="AA10" i="20"/>
  <c r="X9" i="20"/>
  <c r="AA8" i="20"/>
  <c r="X7" i="20"/>
  <c r="AA6" i="20"/>
  <c r="X39" i="20"/>
  <c r="X38" i="20"/>
  <c r="X37" i="20"/>
  <c r="X36" i="20"/>
  <c r="X35" i="20"/>
  <c r="AA34" i="20"/>
  <c r="X33" i="20"/>
  <c r="AA32" i="20"/>
  <c r="X31" i="20"/>
  <c r="Z30" i="20"/>
  <c r="W29" i="20"/>
  <c r="X28" i="20"/>
  <c r="Z27" i="20"/>
  <c r="AA26" i="20"/>
  <c r="Z26" i="20"/>
  <c r="W28" i="20"/>
  <c r="X30" i="20"/>
  <c r="C34" i="20"/>
  <c r="W35" i="20"/>
  <c r="W39" i="20"/>
  <c r="Z39" i="19"/>
  <c r="Z38" i="19"/>
  <c r="Z37" i="19"/>
  <c r="Z36" i="19"/>
  <c r="Z35" i="19"/>
  <c r="C35" i="19"/>
  <c r="W34" i="19"/>
  <c r="Z33" i="19"/>
  <c r="C33" i="19"/>
  <c r="W32" i="19"/>
  <c r="Z31" i="19"/>
  <c r="AA30" i="19"/>
  <c r="X29" i="19"/>
  <c r="Z28" i="19"/>
  <c r="AA27" i="19"/>
  <c r="W26" i="19"/>
  <c r="X25" i="19"/>
  <c r="AA24" i="19"/>
  <c r="X23" i="19"/>
  <c r="AA22" i="19"/>
  <c r="X21" i="19"/>
  <c r="AA20" i="19"/>
  <c r="X19" i="19"/>
  <c r="AA18" i="19"/>
  <c r="X17" i="19"/>
  <c r="AA16" i="19"/>
  <c r="X15" i="19"/>
  <c r="AA14" i="19"/>
  <c r="X13" i="19"/>
  <c r="AA12" i="19"/>
  <c r="X11" i="19"/>
  <c r="AA10" i="19"/>
  <c r="X9" i="19"/>
  <c r="AA8" i="19"/>
  <c r="X7" i="19"/>
  <c r="AA6" i="19"/>
  <c r="X39" i="19"/>
  <c r="X38" i="19"/>
  <c r="X37" i="19"/>
  <c r="X36" i="19"/>
  <c r="X35" i="19"/>
  <c r="AA34" i="19"/>
  <c r="X33" i="19"/>
  <c r="AA32" i="19"/>
  <c r="X31" i="19"/>
  <c r="Z30" i="19"/>
  <c r="W29" i="19"/>
  <c r="X28" i="19"/>
  <c r="Z27" i="19"/>
  <c r="AA26" i="19"/>
  <c r="W25" i="19"/>
  <c r="Z24" i="19"/>
  <c r="W23" i="19"/>
  <c r="Z22" i="19"/>
  <c r="W21" i="19"/>
  <c r="Z20" i="19"/>
  <c r="W19" i="19"/>
  <c r="Z18" i="19"/>
  <c r="W17" i="19"/>
  <c r="Z16" i="19"/>
  <c r="W15" i="19"/>
  <c r="Z14" i="19"/>
  <c r="W13" i="19"/>
  <c r="Z12" i="19"/>
  <c r="W11" i="19"/>
  <c r="Z10" i="19"/>
  <c r="W9" i="19"/>
  <c r="Z8" i="19"/>
  <c r="W7" i="19"/>
  <c r="Z6" i="19"/>
  <c r="W39" i="19"/>
  <c r="W38" i="19"/>
  <c r="W37" i="19"/>
  <c r="W36" i="19"/>
  <c r="W35" i="19"/>
  <c r="Z34" i="19"/>
  <c r="C34" i="19"/>
  <c r="W33" i="19"/>
  <c r="Z32" i="19"/>
  <c r="C32" i="19"/>
  <c r="W31" i="19"/>
  <c r="X30" i="19"/>
  <c r="AA29" i="19"/>
  <c r="W28" i="19"/>
  <c r="X26" i="19"/>
  <c r="X27" i="19"/>
  <c r="Z29" i="19"/>
  <c r="AA31" i="19"/>
  <c r="AA33" i="19"/>
  <c r="AA35" i="19"/>
  <c r="AA39" i="19"/>
</calcChain>
</file>

<file path=xl/sharedStrings.xml><?xml version="1.0" encoding="utf-8"?>
<sst xmlns="http://schemas.openxmlformats.org/spreadsheetml/2006/main" count="112" uniqueCount="38">
  <si>
    <t>Repeated Analysis of a Standard Solution (put your own title in A2)</t>
  </si>
  <si>
    <t>Test Name (put your own in A4)</t>
  </si>
  <si>
    <t>Preliminary Tests</t>
  </si>
  <si>
    <t>Daily Tests</t>
  </si>
  <si>
    <t>Test #</t>
  </si>
  <si>
    <t>Result</t>
  </si>
  <si>
    <t>UAL</t>
  </si>
  <si>
    <t>UWL</t>
  </si>
  <si>
    <t>MEAN</t>
  </si>
  <si>
    <t>LWL</t>
  </si>
  <si>
    <t>LAL</t>
  </si>
  <si>
    <t>STATISTICS</t>
  </si>
  <si>
    <t>for Preliminary</t>
  </si>
  <si>
    <t>tests</t>
  </si>
  <si>
    <t>Std Dev</t>
  </si>
  <si>
    <t>Mean</t>
  </si>
  <si>
    <t>CASCADE WTP LAB NITRATE CHECK STANDARD 2006</t>
  </si>
  <si>
    <t>Nitrate (5.0 mg/L Check Standard)</t>
  </si>
  <si>
    <t>Test</t>
  </si>
  <si>
    <t>CASCADE WTP LAB EFFLUENT TSS DUPLICATES</t>
  </si>
  <si>
    <t>TSS in mg/L</t>
  </si>
  <si>
    <t>SETUP</t>
  </si>
  <si>
    <t>W</t>
  </si>
  <si>
    <t>X</t>
  </si>
  <si>
    <t>Y</t>
  </si>
  <si>
    <t>Z</t>
  </si>
  <si>
    <t>AA</t>
  </si>
  <si>
    <t>#1</t>
  </si>
  <si>
    <t>#2</t>
  </si>
  <si>
    <t>Difference</t>
  </si>
  <si>
    <t>DIFF</t>
  </si>
  <si>
    <t>CENTER</t>
  </si>
  <si>
    <t>Std Deviation</t>
  </si>
  <si>
    <t xml:space="preserve"> </t>
  </si>
  <si>
    <t>of the</t>
  </si>
  <si>
    <t>difference</t>
  </si>
  <si>
    <t>Analysis of Duplicates  (put your own title in A1)</t>
  </si>
  <si>
    <t>Name of Test (put your own in A3)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</si>
</sst>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x14ac:knownFonts="1">
    <font>
      <sz val="10"/>
      <name val="Times New Roman"/>
    </font>
    <font>
      <b/>
      <sz val="10"/>
      <name val="Times New Roman"/>
    </font>
    <font>
      <sz val="10"/>
      <name val="Times New Roman"/>
      <family val="1"/>
    </font>
    <font>
      <sz val="8"/>
      <name val="Times New Roman"/>
      <family val="1"/>
    </font>
    <font>
      <b/>
      <sz val="10"/>
      <name val="Times New Roman"/>
      <family val="1"/>
    </font>
  </fonts>
  <fills count="6">
    <fill>
      <patternFill patternType="none"/>
    </fill>
    <fill>
      <patternFill patternType="gray125"/>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2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2">
    <xf numFmtId="0" fontId="0" fillId="0" borderId="0" applyBorder="0"/>
    <xf numFmtId="0" fontId="2" fillId="0" borderId="0"/>
  </cellStyleXfs>
  <cellXfs count="101">
    <xf numFmtId="0" fontId="0" fillId="0" borderId="0" xfId="0"/>
    <xf numFmtId="0" fontId="0" fillId="0" borderId="1" xfId="0" applyBorder="1" applyAlignment="1">
      <alignment horizontal="center"/>
    </xf>
    <xf numFmtId="2" fontId="0" fillId="0" borderId="1" xfId="0" applyNumberFormat="1" applyFill="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Border="1"/>
    <xf numFmtId="0" fontId="0" fillId="0" borderId="4" xfId="0" applyBorder="1" applyAlignment="1">
      <alignment horizontal="centerContinuous"/>
    </xf>
    <xf numFmtId="0" fontId="0" fillId="0" borderId="5" xfId="0" applyBorder="1"/>
    <xf numFmtId="0" fontId="0" fillId="0" borderId="6" xfId="0" applyBorder="1"/>
    <xf numFmtId="0" fontId="0" fillId="0" borderId="7" xfId="0" applyBorder="1" applyAlignment="1">
      <alignment horizontal="centerContinuous"/>
    </xf>
    <xf numFmtId="0" fontId="0" fillId="0" borderId="8" xfId="0" applyBorder="1" applyAlignment="1">
      <alignment horizontal="centerContinuous"/>
    </xf>
    <xf numFmtId="0" fontId="0" fillId="0" borderId="9"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10" xfId="0" applyBorder="1" applyAlignment="1">
      <alignment horizontal="center"/>
    </xf>
    <xf numFmtId="0" fontId="0" fillId="0" borderId="11" xfId="0" applyBorder="1"/>
    <xf numFmtId="0" fontId="0" fillId="0" borderId="12" xfId="0" applyBorder="1"/>
    <xf numFmtId="0" fontId="0" fillId="2" borderId="13" xfId="0" applyFill="1" applyBorder="1" applyAlignment="1">
      <alignment horizontal="center"/>
    </xf>
    <xf numFmtId="0" fontId="0" fillId="2" borderId="14" xfId="0"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centerContinuous"/>
    </xf>
    <xf numFmtId="0" fontId="0" fillId="2" borderId="17" xfId="0" applyFill="1" applyBorder="1" applyAlignment="1">
      <alignment horizontal="centerContinuous"/>
    </xf>
    <xf numFmtId="0" fontId="0" fillId="2" borderId="7" xfId="0" applyFill="1" applyBorder="1" applyAlignment="1">
      <alignment horizontal="centerContinuous"/>
    </xf>
    <xf numFmtId="0" fontId="0" fillId="0" borderId="18" xfId="0" applyBorder="1"/>
    <xf numFmtId="0" fontId="0" fillId="0" borderId="19" xfId="0" applyBorder="1"/>
    <xf numFmtId="0" fontId="0" fillId="0" borderId="8" xfId="0" applyBorder="1"/>
    <xf numFmtId="0" fontId="1" fillId="2" borderId="16" xfId="0" applyFont="1" applyFill="1" applyBorder="1" applyAlignment="1">
      <alignment horizontal="centerContinuous"/>
    </xf>
    <xf numFmtId="0" fontId="0" fillId="0" borderId="20" xfId="0" applyBorder="1" applyAlignment="1">
      <alignment horizontal="centerContinuous"/>
    </xf>
    <xf numFmtId="0" fontId="0" fillId="0" borderId="21" xfId="0" applyBorder="1" applyAlignment="1">
      <alignment horizontal="centerContinuous"/>
    </xf>
    <xf numFmtId="0" fontId="0" fillId="0" borderId="14" xfId="0" applyBorder="1" applyAlignment="1">
      <alignment horizontal="center"/>
    </xf>
    <xf numFmtId="164" fontId="0" fillId="0" borderId="13" xfId="0" applyNumberFormat="1" applyBorder="1" applyAlignment="1">
      <alignment horizontal="center"/>
    </xf>
    <xf numFmtId="164" fontId="0" fillId="0" borderId="14" xfId="0" applyNumberFormat="1" applyBorder="1" applyAlignment="1">
      <alignment horizontal="center"/>
    </xf>
    <xf numFmtId="0" fontId="1" fillId="0" borderId="16" xfId="0" applyFont="1" applyBorder="1" applyAlignment="1">
      <alignment horizontal="centerContinuous"/>
    </xf>
    <xf numFmtId="0" fontId="0" fillId="0" borderId="22" xfId="0" applyBorder="1" applyAlignment="1">
      <alignment horizontal="centerContinuous"/>
    </xf>
    <xf numFmtId="0" fontId="0" fillId="0" borderId="23" xfId="0" applyBorder="1" applyAlignment="1">
      <alignment horizontal="centerContinuous"/>
    </xf>
    <xf numFmtId="0" fontId="0" fillId="0" borderId="13" xfId="0" applyBorder="1"/>
    <xf numFmtId="0" fontId="4" fillId="2" borderId="16" xfId="0" applyFont="1" applyFill="1" applyBorder="1" applyAlignment="1">
      <alignment horizontal="centerContinuous"/>
    </xf>
    <xf numFmtId="0" fontId="0" fillId="0" borderId="16" xfId="0" applyBorder="1" applyAlignment="1">
      <alignment horizontal="centerContinuous"/>
    </xf>
    <xf numFmtId="16" fontId="0" fillId="0" borderId="9" xfId="0" applyNumberFormat="1" applyBorder="1" applyAlignment="1">
      <alignment horizontal="center"/>
    </xf>
    <xf numFmtId="16" fontId="0" fillId="0" borderId="1" xfId="0" applyNumberFormat="1" applyBorder="1" applyAlignment="1">
      <alignment horizontal="center"/>
    </xf>
    <xf numFmtId="2" fontId="0" fillId="2" borderId="13" xfId="0" applyNumberFormat="1" applyFill="1" applyBorder="1" applyAlignment="1">
      <alignment horizontal="center"/>
    </xf>
    <xf numFmtId="16" fontId="0" fillId="0" borderId="5" xfId="0" applyNumberFormat="1" applyBorder="1" applyAlignment="1">
      <alignment horizontal="center"/>
    </xf>
    <xf numFmtId="16" fontId="0" fillId="0" borderId="6" xfId="0" applyNumberFormat="1" applyBorder="1" applyAlignment="1">
      <alignment horizontal="center"/>
    </xf>
    <xf numFmtId="0" fontId="4" fillId="0" borderId="16" xfId="0" applyFont="1" applyBorder="1" applyAlignment="1">
      <alignment horizontal="centerContinuous"/>
    </xf>
    <xf numFmtId="2" fontId="0" fillId="0" borderId="13" xfId="0" applyNumberFormat="1" applyBorder="1" applyAlignment="1">
      <alignment horizontal="center"/>
    </xf>
    <xf numFmtId="2" fontId="0" fillId="0" borderId="14" xfId="0" applyNumberFormat="1" applyBorder="1" applyAlignment="1">
      <alignment horizontal="center"/>
    </xf>
    <xf numFmtId="2" fontId="0" fillId="2" borderId="14" xfId="0" applyNumberFormat="1" applyFill="1" applyBorder="1" applyAlignment="1">
      <alignment horizontal="center"/>
    </xf>
    <xf numFmtId="0" fontId="2" fillId="0" borderId="0" xfId="1"/>
    <xf numFmtId="0" fontId="1" fillId="3" borderId="16" xfId="1" applyFont="1" applyFill="1" applyBorder="1" applyAlignment="1">
      <alignment horizontal="centerContinuous"/>
    </xf>
    <xf numFmtId="0" fontId="2" fillId="3" borderId="17" xfId="1" applyFill="1" applyBorder="1" applyAlignment="1">
      <alignment horizontal="centerContinuous"/>
    </xf>
    <xf numFmtId="0" fontId="1" fillId="3" borderId="17" xfId="1" applyFont="1" applyFill="1" applyBorder="1" applyAlignment="1">
      <alignment horizontal="centerContinuous"/>
    </xf>
    <xf numFmtId="0" fontId="2" fillId="3" borderId="7" xfId="1" applyFill="1" applyBorder="1" applyAlignment="1">
      <alignment horizontal="centerContinuous"/>
    </xf>
    <xf numFmtId="0" fontId="2" fillId="4" borderId="0" xfId="1" applyFill="1"/>
    <xf numFmtId="0" fontId="2" fillId="4" borderId="18" xfId="1" applyFill="1" applyBorder="1"/>
    <xf numFmtId="0" fontId="2" fillId="4" borderId="11" xfId="1" applyFill="1" applyBorder="1"/>
    <xf numFmtId="0" fontId="2" fillId="4" borderId="19" xfId="1" applyFill="1" applyBorder="1"/>
    <xf numFmtId="0" fontId="2" fillId="5" borderId="20" xfId="1" applyFill="1" applyBorder="1" applyAlignment="1">
      <alignment horizontal="centerContinuous"/>
    </xf>
    <xf numFmtId="0" fontId="2" fillId="5" borderId="24" xfId="1" applyFill="1" applyBorder="1" applyAlignment="1">
      <alignment horizontal="centerContinuous"/>
    </xf>
    <xf numFmtId="0" fontId="2" fillId="5" borderId="21" xfId="1" applyFill="1" applyBorder="1" applyAlignment="1">
      <alignment horizontal="centerContinuous"/>
    </xf>
    <xf numFmtId="0" fontId="2" fillId="4" borderId="0" xfId="1" applyFill="1" applyBorder="1"/>
    <xf numFmtId="0" fontId="2" fillId="4" borderId="8" xfId="1" applyFill="1" applyBorder="1"/>
    <xf numFmtId="0" fontId="2" fillId="4" borderId="20" xfId="1" applyFill="1" applyBorder="1" applyAlignment="1">
      <alignment horizontal="centerContinuous"/>
    </xf>
    <xf numFmtId="0" fontId="2" fillId="4" borderId="24" xfId="1" applyFill="1" applyBorder="1" applyAlignment="1">
      <alignment horizontal="centerContinuous"/>
    </xf>
    <xf numFmtId="0" fontId="2" fillId="4" borderId="21" xfId="1" applyFill="1" applyBorder="1" applyAlignment="1">
      <alignment horizontal="centerContinuous"/>
    </xf>
    <xf numFmtId="0" fontId="2" fillId="0" borderId="2" xfId="1" applyBorder="1" applyAlignment="1">
      <alignment horizontal="center"/>
    </xf>
    <xf numFmtId="0" fontId="2" fillId="0" borderId="0" xfId="1" applyAlignment="1">
      <alignment horizontal="center"/>
    </xf>
    <xf numFmtId="0" fontId="2" fillId="4" borderId="6" xfId="1" applyFill="1" applyBorder="1" applyAlignment="1">
      <alignment horizontal="center"/>
    </xf>
    <xf numFmtId="0" fontId="2" fillId="4" borderId="10" xfId="1" applyFill="1" applyBorder="1" applyAlignment="1">
      <alignment horizontal="center"/>
    </xf>
    <xf numFmtId="0" fontId="2" fillId="4" borderId="25" xfId="1" applyFill="1" applyBorder="1" applyAlignment="1">
      <alignment horizontal="center"/>
    </xf>
    <xf numFmtId="0" fontId="2" fillId="4" borderId="14" xfId="1" applyFill="1" applyBorder="1" applyAlignment="1">
      <alignment horizontal="center"/>
    </xf>
    <xf numFmtId="0" fontId="2" fillId="0" borderId="3" xfId="1" applyBorder="1" applyAlignment="1">
      <alignment horizontal="center"/>
    </xf>
    <xf numFmtId="0" fontId="2" fillId="0" borderId="1" xfId="1" applyBorder="1" applyAlignment="1">
      <alignment horizontal="center"/>
    </xf>
    <xf numFmtId="0" fontId="2" fillId="4" borderId="9" xfId="1" applyFill="1" applyBorder="1" applyAlignment="1">
      <alignment horizontal="center"/>
    </xf>
    <xf numFmtId="2" fontId="2" fillId="3" borderId="26" xfId="1" applyNumberFormat="1" applyFill="1" applyBorder="1" applyAlignment="1">
      <alignment horizontal="center"/>
    </xf>
    <xf numFmtId="2" fontId="2" fillId="3" borderId="15" xfId="1" applyNumberFormat="1" applyFill="1" applyBorder="1" applyAlignment="1">
      <alignment horizontal="center"/>
    </xf>
    <xf numFmtId="2" fontId="2" fillId="4" borderId="13" xfId="1" applyNumberFormat="1" applyFill="1" applyBorder="1" applyAlignment="1">
      <alignment horizontal="center"/>
    </xf>
    <xf numFmtId="2" fontId="2" fillId="0" borderId="1" xfId="1" applyNumberFormat="1" applyFill="1" applyBorder="1" applyAlignment="1">
      <alignment horizontal="center"/>
    </xf>
    <xf numFmtId="2" fontId="2" fillId="0" borderId="1" xfId="1" applyNumberFormat="1" applyBorder="1" applyAlignment="1">
      <alignment horizontal="center"/>
    </xf>
    <xf numFmtId="0" fontId="2" fillId="4" borderId="5" xfId="1" applyFill="1" applyBorder="1" applyAlignment="1">
      <alignment horizontal="center"/>
    </xf>
    <xf numFmtId="2" fontId="2" fillId="3" borderId="1" xfId="1" applyNumberFormat="1" applyFill="1" applyBorder="1" applyAlignment="1">
      <alignment horizontal="center"/>
    </xf>
    <xf numFmtId="2" fontId="2" fillId="3" borderId="13" xfId="1" applyNumberFormat="1" applyFill="1" applyBorder="1" applyAlignment="1">
      <alignment horizontal="center"/>
    </xf>
    <xf numFmtId="2" fontId="2" fillId="3" borderId="10" xfId="1" applyNumberFormat="1" applyFill="1" applyBorder="1" applyAlignment="1">
      <alignment horizontal="center"/>
    </xf>
    <xf numFmtId="2" fontId="2" fillId="3" borderId="14" xfId="1" applyNumberFormat="1" applyFill="1" applyBorder="1" applyAlignment="1">
      <alignment horizontal="center"/>
    </xf>
    <xf numFmtId="0" fontId="1" fillId="4" borderId="16" xfId="1" applyFont="1" applyFill="1" applyBorder="1" applyAlignment="1">
      <alignment horizontal="centerContinuous"/>
    </xf>
    <xf numFmtId="0" fontId="2" fillId="4" borderId="17" xfId="1" applyFill="1" applyBorder="1" applyAlignment="1">
      <alignment horizontal="centerContinuous"/>
    </xf>
    <xf numFmtId="0" fontId="2" fillId="4" borderId="0" xfId="1" applyFill="1" applyBorder="1" applyAlignment="1">
      <alignment horizontal="centerContinuous"/>
    </xf>
    <xf numFmtId="0" fontId="2" fillId="4" borderId="4" xfId="1" applyFill="1" applyBorder="1" applyAlignment="1">
      <alignment horizontal="centerContinuous"/>
    </xf>
    <xf numFmtId="0" fontId="2" fillId="4" borderId="8" xfId="1" applyFill="1" applyBorder="1" applyAlignment="1">
      <alignment horizontal="centerContinuous"/>
    </xf>
    <xf numFmtId="0" fontId="2" fillId="4" borderId="22" xfId="1" applyFill="1" applyBorder="1" applyAlignment="1">
      <alignment horizontal="centerContinuous"/>
    </xf>
    <xf numFmtId="0" fontId="2" fillId="4" borderId="12" xfId="1" applyFill="1" applyBorder="1" applyAlignment="1">
      <alignment horizontal="centerContinuous"/>
    </xf>
    <xf numFmtId="0" fontId="2" fillId="4" borderId="23" xfId="1" applyFill="1" applyBorder="1" applyAlignment="1">
      <alignment horizontal="centerContinuous"/>
    </xf>
    <xf numFmtId="0" fontId="2" fillId="4" borderId="27" xfId="1" applyFill="1" applyBorder="1" applyAlignment="1">
      <alignment horizontal="center"/>
    </xf>
    <xf numFmtId="2" fontId="2" fillId="4" borderId="28" xfId="1" applyNumberFormat="1" applyFill="1" applyBorder="1" applyAlignment="1">
      <alignment horizontal="center"/>
    </xf>
    <xf numFmtId="2" fontId="2" fillId="4" borderId="29" xfId="1" applyNumberFormat="1" applyFill="1" applyBorder="1" applyAlignment="1">
      <alignment horizontal="center"/>
    </xf>
    <xf numFmtId="0" fontId="2" fillId="4" borderId="5" xfId="1" applyFill="1" applyBorder="1" applyAlignment="1">
      <alignment horizontal="centerContinuous"/>
    </xf>
    <xf numFmtId="0" fontId="2" fillId="4" borderId="1" xfId="1" applyFill="1" applyBorder="1" applyAlignment="1">
      <alignment horizontal="centerContinuous"/>
    </xf>
    <xf numFmtId="0" fontId="2" fillId="4" borderId="6" xfId="1" applyFill="1" applyBorder="1" applyAlignment="1">
      <alignment horizontal="centerContinuous"/>
    </xf>
    <xf numFmtId="0" fontId="2" fillId="4" borderId="10" xfId="1" applyFill="1" applyBorder="1" applyAlignment="1">
      <alignment horizontal="centerContinuous"/>
    </xf>
    <xf numFmtId="2" fontId="2" fillId="4" borderId="14" xfId="1" applyNumberFormat="1" applyFill="1" applyBorder="1" applyAlignment="1">
      <alignment horizontal="center"/>
    </xf>
    <xf numFmtId="0" fontId="2" fillId="3" borderId="10" xfId="1" applyFill="1" applyBorder="1" applyAlignment="1">
      <alignment horizontal="center"/>
    </xf>
    <xf numFmtId="0" fontId="2" fillId="3" borderId="14" xfId="1" applyFill="1" applyBorder="1" applyAlignment="1">
      <alignment horizontal="center"/>
    </xf>
  </cellXfs>
  <cellStyles count="2">
    <cellStyle name="Normal" xfId="0" builtinId="0"/>
    <cellStyle name="Normal 2"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Times New Roman"/>
                <a:ea typeface="Times New Roman"/>
                <a:cs typeface="Times New Roman"/>
              </a:defRPr>
            </a:pPr>
            <a:r>
              <a:rPr lang="en-US"/>
              <a:t>Repeated Analysis of a Standard</a:t>
            </a:r>
          </a:p>
        </c:rich>
      </c:tx>
      <c:layout>
        <c:manualLayout>
          <c:xMode val="edge"/>
          <c:yMode val="edge"/>
          <c:x val="0.36529728304509879"/>
          <c:y val="2.831858407079646E-2"/>
        </c:manualLayout>
      </c:layout>
      <c:overlay val="0"/>
      <c:spPr>
        <a:noFill/>
        <a:ln w="25400">
          <a:noFill/>
        </a:ln>
      </c:spPr>
    </c:title>
    <c:autoTitleDeleted val="0"/>
    <c:plotArea>
      <c:layout>
        <c:manualLayout>
          <c:layoutTarget val="inner"/>
          <c:xMode val="edge"/>
          <c:yMode val="edge"/>
          <c:x val="9.2846408935039912E-2"/>
          <c:y val="7.7876173496416526E-2"/>
          <c:w val="0.88736813785456181"/>
          <c:h val="0.81769982171237354"/>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'Standard-solution_Template'!$AA$40</c:f>
              <c:numCache>
                <c:formatCode>0.00</c:formatCode>
                <c:ptCount val="1"/>
                <c:pt idx="0">
                  <c:v>0</c:v>
                </c:pt>
              </c:numCache>
            </c:numRef>
          </c:val>
          <c:smooth val="0"/>
        </c:ser>
        <c:ser>
          <c:idx val="2"/>
          <c:order val="1"/>
          <c:tx>
            <c:v>UAL</c:v>
          </c:tx>
          <c:spPr>
            <a:ln w="12700">
              <a:solidFill>
                <a:srgbClr val="000000"/>
              </a:solidFill>
              <a:prstDash val="solid"/>
            </a:ln>
          </c:spPr>
          <c:marker>
            <c:symbol val="triangle"/>
            <c:size val="5"/>
            <c:spPr>
              <a:solidFill>
                <a:srgbClr val="000000"/>
              </a:solidFill>
              <a:ln>
                <a:solidFill>
                  <a:srgbClr val="000000"/>
                </a:solidFill>
                <a:prstDash val="solid"/>
              </a:ln>
            </c:spPr>
          </c:marker>
          <c:val>
            <c:numRef>
              <c:f>'Standard-solution_Template'!$W$7:$W$36</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0"/>
        </c:ser>
        <c:ser>
          <c:idx val="3"/>
          <c:order val="2"/>
          <c:tx>
            <c:v>UWL</c:v>
          </c:tx>
          <c:spPr>
            <a:ln w="12700">
              <a:solidFill>
                <a:srgbClr val="000000"/>
              </a:solidFill>
              <a:prstDash val="solid"/>
            </a:ln>
          </c:spPr>
          <c:marker>
            <c:symbol val="square"/>
            <c:size val="5"/>
            <c:spPr>
              <a:solidFill>
                <a:srgbClr val="000000"/>
              </a:solidFill>
              <a:ln>
                <a:solidFill>
                  <a:srgbClr val="000000"/>
                </a:solidFill>
                <a:prstDash val="solid"/>
              </a:ln>
            </c:spPr>
          </c:marker>
          <c:val>
            <c:numRef>
              <c:f>'Standard-solution_Template'!$X$7:$X$36</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0"/>
        </c:ser>
        <c:ser>
          <c:idx val="4"/>
          <c:order val="3"/>
          <c:tx>
            <c:v>Mean</c:v>
          </c:tx>
          <c:spPr>
            <a:ln w="12700">
              <a:solidFill>
                <a:srgbClr val="000000"/>
              </a:solidFill>
              <a:prstDash val="solid"/>
            </a:ln>
          </c:spPr>
          <c:marker>
            <c:symbol val="none"/>
          </c:marker>
          <c:val>
            <c:numRef>
              <c:f>'Standard-solution_Template'!$Y$7:$Y$36</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0"/>
        </c:ser>
        <c:ser>
          <c:idx val="5"/>
          <c:order val="4"/>
          <c:tx>
            <c:v>LWL</c:v>
          </c:tx>
          <c:spPr>
            <a:ln w="12700">
              <a:solidFill>
                <a:srgbClr val="000000"/>
              </a:solidFill>
              <a:prstDash val="solid"/>
            </a:ln>
          </c:spPr>
          <c:marker>
            <c:symbol val="circle"/>
            <c:size val="5"/>
            <c:spPr>
              <a:solidFill>
                <a:srgbClr val="000000"/>
              </a:solidFill>
              <a:ln>
                <a:solidFill>
                  <a:srgbClr val="000000"/>
                </a:solidFill>
                <a:prstDash val="solid"/>
              </a:ln>
            </c:spPr>
          </c:marker>
          <c:val>
            <c:numRef>
              <c:f>'Standard-solution_Template'!$Z$7:$Z$36</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0"/>
        </c:ser>
        <c:ser>
          <c:idx val="6"/>
          <c:order val="5"/>
          <c:tx>
            <c:v>LAL</c:v>
          </c:tx>
          <c:spPr>
            <a:ln w="12700">
              <a:solidFill>
                <a:srgbClr val="000000"/>
              </a:solidFill>
              <a:prstDash val="solid"/>
            </a:ln>
          </c:spPr>
          <c:marker>
            <c:symbol val="circle"/>
            <c:size val="5"/>
            <c:spPr>
              <a:noFill/>
              <a:ln>
                <a:solidFill>
                  <a:srgbClr val="000000"/>
                </a:solidFill>
                <a:prstDash val="solid"/>
              </a:ln>
            </c:spPr>
          </c:marker>
          <c:val>
            <c:numRef>
              <c:f>'Standard-solution_Template'!$AA$7:$AA$36</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0"/>
        </c:ser>
        <c:ser>
          <c:idx val="7"/>
          <c:order val="6"/>
          <c:tx>
            <c:v>Daily</c:v>
          </c:tx>
          <c:spPr>
            <a:ln w="12700">
              <a:solidFill>
                <a:srgbClr val="000000"/>
              </a:solidFill>
              <a:prstDash val="solid"/>
            </a:ln>
          </c:spPr>
          <c:marker>
            <c:symbol val="x"/>
            <c:size val="5"/>
            <c:spPr>
              <a:noFill/>
              <a:ln>
                <a:solidFill>
                  <a:srgbClr val="000000"/>
                </a:solidFill>
                <a:prstDash val="solid"/>
              </a:ln>
            </c:spPr>
          </c:marker>
          <c:val>
            <c:numRef>
              <c:f>'Standard-solution_Template'!$D$7:$D$36</c:f>
              <c:numCache>
                <c:formatCode>General</c:formatCode>
                <c:ptCount val="30"/>
              </c:numCache>
            </c:numRef>
          </c:val>
          <c:smooth val="0"/>
        </c:ser>
        <c:dLbls>
          <c:showLegendKey val="0"/>
          <c:showVal val="0"/>
          <c:showCatName val="0"/>
          <c:showSerName val="0"/>
          <c:showPercent val="0"/>
          <c:showBubbleSize val="0"/>
        </c:dLbls>
        <c:marker val="1"/>
        <c:smooth val="0"/>
        <c:axId val="248187768"/>
        <c:axId val="248188552"/>
      </c:lineChart>
      <c:catAx>
        <c:axId val="248187768"/>
        <c:scaling>
          <c:orientation val="minMax"/>
        </c:scaling>
        <c:delete val="0"/>
        <c:axPos val="b"/>
        <c:title>
          <c:tx>
            <c:rich>
              <a:bodyPr/>
              <a:lstStyle/>
              <a:p>
                <a:pPr>
                  <a:defRPr sz="800" b="1" i="0" u="none" strike="noStrike" baseline="0">
                    <a:solidFill>
                      <a:srgbClr val="000000"/>
                    </a:solidFill>
                    <a:latin typeface="Times New Roman"/>
                    <a:ea typeface="Times New Roman"/>
                    <a:cs typeface="Times New Roman"/>
                  </a:defRPr>
                </a:pPr>
                <a:r>
                  <a:rPr lang="en-US"/>
                  <a:t>Test Number</a:t>
                </a:r>
              </a:p>
            </c:rich>
          </c:tx>
          <c:layout>
            <c:manualLayout>
              <c:xMode val="edge"/>
              <c:yMode val="edge"/>
              <c:x val="0.48249683401446963"/>
              <c:y val="0.94336357512833013"/>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en-US"/>
          </a:p>
        </c:txPr>
        <c:crossAx val="248188552"/>
        <c:crosses val="autoZero"/>
        <c:auto val="0"/>
        <c:lblAlgn val="ctr"/>
        <c:lblOffset val="100"/>
        <c:tickLblSkip val="1"/>
        <c:tickMarkSkip val="1"/>
        <c:noMultiLvlLbl val="0"/>
      </c:catAx>
      <c:valAx>
        <c:axId val="248188552"/>
        <c:scaling>
          <c:orientation val="minMax"/>
        </c:scaling>
        <c:delete val="0"/>
        <c:axPos val="l"/>
        <c:title>
          <c:tx>
            <c:rich>
              <a:bodyPr/>
              <a:lstStyle/>
              <a:p>
                <a:pPr>
                  <a:defRPr sz="800" b="1" i="0" u="none" strike="noStrike" baseline="0">
                    <a:solidFill>
                      <a:srgbClr val="000000"/>
                    </a:solidFill>
                    <a:latin typeface="Times New Roman"/>
                    <a:ea typeface="Times New Roman"/>
                    <a:cs typeface="Times New Roman"/>
                  </a:defRPr>
                </a:pPr>
                <a:r>
                  <a:rPr lang="en-US"/>
                  <a:t>Concentration</a:t>
                </a:r>
              </a:p>
            </c:rich>
          </c:tx>
          <c:layout>
            <c:manualLayout>
              <c:xMode val="edge"/>
              <c:yMode val="edge"/>
              <c:x val="9.1324200913242004E-3"/>
              <c:y val="0.41592957517478457"/>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Times New Roman"/>
                <a:ea typeface="Times New Roman"/>
                <a:cs typeface="Times New Roman"/>
              </a:defRPr>
            </a:pPr>
            <a:endParaRPr lang="en-US"/>
          </a:p>
        </c:txPr>
        <c:crossAx val="248187768"/>
        <c:crosses val="autoZero"/>
        <c:crossBetween val="midCat"/>
        <c:majorUnit val="10"/>
        <c:minorUnit val="5"/>
      </c:valAx>
      <c:spPr>
        <a:solidFill>
          <a:srgbClr val="C0C0C0"/>
        </a:solidFill>
        <a:ln w="12700">
          <a:solidFill>
            <a:srgbClr val="E3E3E3"/>
          </a:solidFill>
          <a:prstDash val="solid"/>
        </a:ln>
      </c:spPr>
    </c:plotArea>
    <c:legend>
      <c:legendPos val="r"/>
      <c:legendEntry>
        <c:idx val="0"/>
        <c:delete val="1"/>
      </c:legendEntry>
      <c:layout>
        <c:manualLayout>
          <c:xMode val="edge"/>
          <c:yMode val="edge"/>
          <c:x val="0.88432395722224211"/>
          <c:y val="4.0707964601769911E-2"/>
          <c:w val="0.10350092083238449"/>
          <c:h val="0.19823027431305601"/>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oddHeader>&amp;A</c:oddHeader>
      <c:oddFooter>Page &amp;P</c:oddFooter>
    </c:headerFooter>
    <c:pageMargins b="1" l="0.75" r="0.75" t="1" header="0.5" footer="0.5"/>
    <c:pageSetup orientation="landscape" horizontalDpi="-4"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Times New Roman"/>
                <a:ea typeface="Times New Roman"/>
                <a:cs typeface="Times New Roman"/>
              </a:defRPr>
            </a:pPr>
            <a:r>
              <a:rPr lang="en-US"/>
              <a:t>Repeated Analysis of a Standard</a:t>
            </a:r>
          </a:p>
        </c:rich>
      </c:tx>
      <c:layout>
        <c:manualLayout>
          <c:xMode val="edge"/>
          <c:yMode val="edge"/>
          <c:x val="0.36529728304509879"/>
          <c:y val="2.831858407079646E-2"/>
        </c:manualLayout>
      </c:layout>
      <c:overlay val="0"/>
      <c:spPr>
        <a:noFill/>
        <a:ln w="25400">
          <a:noFill/>
        </a:ln>
      </c:spPr>
    </c:title>
    <c:autoTitleDeleted val="0"/>
    <c:plotArea>
      <c:layout>
        <c:manualLayout>
          <c:layoutTarget val="inner"/>
          <c:xMode val="edge"/>
          <c:yMode val="edge"/>
          <c:x val="8.3713975269298288E-2"/>
          <c:y val="7.7876173496416526E-2"/>
          <c:w val="0.77016857247754422"/>
          <c:h val="0.82477947384841144"/>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[1]STANDARDS!$AA$40</c:f>
              <c:numCache>
                <c:formatCode>General</c:formatCode>
                <c:ptCount val="1"/>
                <c:pt idx="0">
                  <c:v>4.7641463179264223</c:v>
                </c:pt>
              </c:numCache>
            </c:numRef>
          </c:val>
          <c:smooth val="0"/>
        </c:ser>
        <c:ser>
          <c:idx val="1"/>
          <c:order val="1"/>
          <c:spPr>
            <a:ln w="12700">
              <a:solidFill>
                <a:srgbClr val="C0C0C0"/>
              </a:solidFill>
              <a:prstDash val="solid"/>
            </a:ln>
          </c:spPr>
          <c:marker>
            <c:symbol val="square"/>
            <c:size val="5"/>
            <c:spPr>
              <a:solidFill>
                <a:srgbClr val="C0C0C0"/>
              </a:solidFill>
              <a:ln>
                <a:solidFill>
                  <a:srgbClr val="C0C0C0"/>
                </a:solidFill>
                <a:prstDash val="solid"/>
              </a:ln>
            </c:spPr>
          </c:marker>
          <c:val>
            <c:numRef>
              <c:f>[1]STANDARDS!$C$7:$C$36</c:f>
              <c:numCache>
                <c:formatCode>General</c:formatCode>
                <c:ptCount val="30"/>
                <c:pt idx="0">
                  <c:v>38749</c:v>
                </c:pt>
                <c:pt idx="1">
                  <c:v>38750</c:v>
                </c:pt>
                <c:pt idx="2">
                  <c:v>38751</c:v>
                </c:pt>
                <c:pt idx="3">
                  <c:v>38754</c:v>
                </c:pt>
                <c:pt idx="4">
                  <c:v>38755</c:v>
                </c:pt>
                <c:pt idx="5">
                  <c:v>38756</c:v>
                </c:pt>
                <c:pt idx="6">
                  <c:v>38757</c:v>
                </c:pt>
                <c:pt idx="7">
                  <c:v>38758</c:v>
                </c:pt>
                <c:pt idx="8">
                  <c:v>38761</c:v>
                </c:pt>
              </c:numCache>
            </c:numRef>
          </c:val>
          <c:smooth val="0"/>
        </c:ser>
        <c:ser>
          <c:idx val="2"/>
          <c:order val="2"/>
          <c:tx>
            <c:v>UAL</c:v>
          </c:tx>
          <c:spPr>
            <a:ln w="12700">
              <a:solidFill>
                <a:srgbClr val="000000"/>
              </a:solidFill>
              <a:prstDash val="solid"/>
            </a:ln>
          </c:spPr>
          <c:marker>
            <c:symbol val="triangle"/>
            <c:size val="5"/>
            <c:spPr>
              <a:solidFill>
                <a:srgbClr val="000000"/>
              </a:solidFill>
              <a:ln>
                <a:solidFill>
                  <a:srgbClr val="000000"/>
                </a:solidFill>
                <a:prstDash val="solid"/>
              </a:ln>
            </c:spPr>
          </c:marker>
          <c:val>
            <c:numRef>
              <c:f>[1]STANDARDS!$W$7:$W$36</c:f>
              <c:numCache>
                <c:formatCode>General</c:formatCode>
                <c:ptCount val="30"/>
                <c:pt idx="0">
                  <c:v>5.1768536820735767</c:v>
                </c:pt>
                <c:pt idx="1">
                  <c:v>5.1768536820735767</c:v>
                </c:pt>
                <c:pt idx="2">
                  <c:v>5.1768536820735767</c:v>
                </c:pt>
                <c:pt idx="3">
                  <c:v>5.1768536820735767</c:v>
                </c:pt>
                <c:pt idx="4">
                  <c:v>5.1768536820735767</c:v>
                </c:pt>
                <c:pt idx="5">
                  <c:v>5.1768536820735767</c:v>
                </c:pt>
                <c:pt idx="6">
                  <c:v>5.1768536820735767</c:v>
                </c:pt>
                <c:pt idx="7">
                  <c:v>5.1768536820735767</c:v>
                </c:pt>
                <c:pt idx="8">
                  <c:v>5.1768536820735767</c:v>
                </c:pt>
                <c:pt idx="9">
                  <c:v>5.1768536820735767</c:v>
                </c:pt>
                <c:pt idx="10">
                  <c:v>5.1768536820735767</c:v>
                </c:pt>
                <c:pt idx="11">
                  <c:v>5.1768536820735767</c:v>
                </c:pt>
                <c:pt idx="12">
                  <c:v>5.1768536820735767</c:v>
                </c:pt>
                <c:pt idx="13">
                  <c:v>5.1768536820735767</c:v>
                </c:pt>
                <c:pt idx="14">
                  <c:v>5.1768536820735767</c:v>
                </c:pt>
                <c:pt idx="15">
                  <c:v>5.1768536820735767</c:v>
                </c:pt>
                <c:pt idx="16">
                  <c:v>5.1768536820735767</c:v>
                </c:pt>
                <c:pt idx="17">
                  <c:v>5.1768536820735767</c:v>
                </c:pt>
                <c:pt idx="18">
                  <c:v>5.1768536820735767</c:v>
                </c:pt>
                <c:pt idx="19">
                  <c:v>5.1768536820735767</c:v>
                </c:pt>
                <c:pt idx="20">
                  <c:v>5.1768536820735767</c:v>
                </c:pt>
                <c:pt idx="21">
                  <c:v>5.1768536820735767</c:v>
                </c:pt>
                <c:pt idx="22">
                  <c:v>5.1768536820735767</c:v>
                </c:pt>
                <c:pt idx="23">
                  <c:v>5.1768536820735767</c:v>
                </c:pt>
                <c:pt idx="24">
                  <c:v>5.1768536820735767</c:v>
                </c:pt>
                <c:pt idx="25">
                  <c:v>5.1768536820735767</c:v>
                </c:pt>
                <c:pt idx="26">
                  <c:v>5.1768536820735767</c:v>
                </c:pt>
                <c:pt idx="27">
                  <c:v>5.1768536820735767</c:v>
                </c:pt>
                <c:pt idx="28">
                  <c:v>5.1768536820735767</c:v>
                </c:pt>
                <c:pt idx="29">
                  <c:v>5.1768536820735767</c:v>
                </c:pt>
              </c:numCache>
            </c:numRef>
          </c:val>
          <c:smooth val="0"/>
        </c:ser>
        <c:ser>
          <c:idx val="3"/>
          <c:order val="3"/>
          <c:tx>
            <c:v>UWL</c:v>
          </c:tx>
          <c:spPr>
            <a:ln w="12700">
              <a:solidFill>
                <a:srgbClr val="000000"/>
              </a:solidFill>
              <a:prstDash val="solid"/>
            </a:ln>
          </c:spPr>
          <c:marker>
            <c:symbol val="square"/>
            <c:size val="5"/>
            <c:spPr>
              <a:solidFill>
                <a:srgbClr val="000000"/>
              </a:solidFill>
              <a:ln>
                <a:solidFill>
                  <a:srgbClr val="000000"/>
                </a:solidFill>
                <a:prstDash val="solid"/>
              </a:ln>
            </c:spPr>
          </c:marker>
          <c:val>
            <c:numRef>
              <c:f>[1]STANDARDS!$X$7:$X$36</c:f>
              <c:numCache>
                <c:formatCode>General</c:formatCode>
                <c:ptCount val="30"/>
                <c:pt idx="0">
                  <c:v>5.1080691213823846</c:v>
                </c:pt>
                <c:pt idx="1">
                  <c:v>5.1080691213823846</c:v>
                </c:pt>
                <c:pt idx="2">
                  <c:v>5.1080691213823846</c:v>
                </c:pt>
                <c:pt idx="3">
                  <c:v>5.1080691213823846</c:v>
                </c:pt>
                <c:pt idx="4">
                  <c:v>5.1080691213823846</c:v>
                </c:pt>
                <c:pt idx="5">
                  <c:v>5.1080691213823846</c:v>
                </c:pt>
                <c:pt idx="6">
                  <c:v>5.1080691213823846</c:v>
                </c:pt>
                <c:pt idx="7">
                  <c:v>5.1080691213823846</c:v>
                </c:pt>
                <c:pt idx="8">
                  <c:v>5.1080691213823846</c:v>
                </c:pt>
                <c:pt idx="9">
                  <c:v>5.1080691213823846</c:v>
                </c:pt>
                <c:pt idx="10">
                  <c:v>5.1080691213823846</c:v>
                </c:pt>
                <c:pt idx="11">
                  <c:v>5.1080691213823846</c:v>
                </c:pt>
                <c:pt idx="12">
                  <c:v>5.1080691213823846</c:v>
                </c:pt>
                <c:pt idx="13">
                  <c:v>5.1080691213823846</c:v>
                </c:pt>
                <c:pt idx="14">
                  <c:v>5.1080691213823846</c:v>
                </c:pt>
                <c:pt idx="15">
                  <c:v>5.1080691213823846</c:v>
                </c:pt>
                <c:pt idx="16">
                  <c:v>5.1080691213823846</c:v>
                </c:pt>
                <c:pt idx="17">
                  <c:v>5.1080691213823846</c:v>
                </c:pt>
                <c:pt idx="18">
                  <c:v>5.1080691213823846</c:v>
                </c:pt>
                <c:pt idx="19">
                  <c:v>5.1080691213823846</c:v>
                </c:pt>
                <c:pt idx="20">
                  <c:v>5.1080691213823846</c:v>
                </c:pt>
                <c:pt idx="21">
                  <c:v>5.1080691213823846</c:v>
                </c:pt>
                <c:pt idx="22">
                  <c:v>5.1080691213823846</c:v>
                </c:pt>
                <c:pt idx="23">
                  <c:v>5.1080691213823846</c:v>
                </c:pt>
                <c:pt idx="24">
                  <c:v>5.1080691213823846</c:v>
                </c:pt>
                <c:pt idx="25">
                  <c:v>5.1080691213823846</c:v>
                </c:pt>
                <c:pt idx="26">
                  <c:v>5.1080691213823846</c:v>
                </c:pt>
                <c:pt idx="27">
                  <c:v>5.1080691213823846</c:v>
                </c:pt>
                <c:pt idx="28">
                  <c:v>5.1080691213823846</c:v>
                </c:pt>
                <c:pt idx="29">
                  <c:v>5.1080691213823846</c:v>
                </c:pt>
              </c:numCache>
            </c:numRef>
          </c:val>
          <c:smooth val="0"/>
        </c:ser>
        <c:ser>
          <c:idx val="4"/>
          <c:order val="4"/>
          <c:tx>
            <c:v>Mean</c:v>
          </c:tx>
          <c:spPr>
            <a:ln w="12700">
              <a:solidFill>
                <a:srgbClr val="000000"/>
              </a:solidFill>
              <a:prstDash val="solid"/>
            </a:ln>
          </c:spPr>
          <c:marker>
            <c:symbol val="none"/>
          </c:marker>
          <c:val>
            <c:numRef>
              <c:f>[1]STANDARDS!$Y$7:$Y$36</c:f>
              <c:numCache>
                <c:formatCode>General</c:formatCode>
                <c:ptCount val="30"/>
                <c:pt idx="0">
                  <c:v>4.9704999999999995</c:v>
                </c:pt>
                <c:pt idx="1">
                  <c:v>4.9704999999999995</c:v>
                </c:pt>
                <c:pt idx="2">
                  <c:v>4.9704999999999995</c:v>
                </c:pt>
                <c:pt idx="3">
                  <c:v>4.9704999999999995</c:v>
                </c:pt>
                <c:pt idx="4">
                  <c:v>4.9704999999999995</c:v>
                </c:pt>
                <c:pt idx="5">
                  <c:v>4.9704999999999995</c:v>
                </c:pt>
                <c:pt idx="6">
                  <c:v>4.9704999999999995</c:v>
                </c:pt>
                <c:pt idx="7">
                  <c:v>4.9704999999999995</c:v>
                </c:pt>
                <c:pt idx="8">
                  <c:v>4.9704999999999995</c:v>
                </c:pt>
                <c:pt idx="9">
                  <c:v>4.9704999999999995</c:v>
                </c:pt>
                <c:pt idx="10">
                  <c:v>4.9704999999999995</c:v>
                </c:pt>
                <c:pt idx="11">
                  <c:v>4.9704999999999995</c:v>
                </c:pt>
                <c:pt idx="12">
                  <c:v>4.9704999999999995</c:v>
                </c:pt>
                <c:pt idx="13">
                  <c:v>4.9704999999999995</c:v>
                </c:pt>
                <c:pt idx="14">
                  <c:v>4.9704999999999995</c:v>
                </c:pt>
                <c:pt idx="15">
                  <c:v>4.9704999999999995</c:v>
                </c:pt>
                <c:pt idx="16">
                  <c:v>4.9704999999999995</c:v>
                </c:pt>
                <c:pt idx="17">
                  <c:v>4.9704999999999995</c:v>
                </c:pt>
                <c:pt idx="18">
                  <c:v>4.9704999999999995</c:v>
                </c:pt>
                <c:pt idx="19">
                  <c:v>4.9704999999999995</c:v>
                </c:pt>
                <c:pt idx="20">
                  <c:v>4.9704999999999995</c:v>
                </c:pt>
                <c:pt idx="21">
                  <c:v>4.9704999999999995</c:v>
                </c:pt>
                <c:pt idx="22">
                  <c:v>4.9704999999999995</c:v>
                </c:pt>
                <c:pt idx="23">
                  <c:v>4.9704999999999995</c:v>
                </c:pt>
                <c:pt idx="24">
                  <c:v>4.9704999999999995</c:v>
                </c:pt>
                <c:pt idx="25">
                  <c:v>4.9704999999999995</c:v>
                </c:pt>
                <c:pt idx="26">
                  <c:v>4.9704999999999995</c:v>
                </c:pt>
                <c:pt idx="27">
                  <c:v>4.9704999999999995</c:v>
                </c:pt>
                <c:pt idx="28">
                  <c:v>4.9704999999999995</c:v>
                </c:pt>
                <c:pt idx="29">
                  <c:v>4.9704999999999995</c:v>
                </c:pt>
              </c:numCache>
            </c:numRef>
          </c:val>
          <c:smooth val="0"/>
        </c:ser>
        <c:ser>
          <c:idx val="5"/>
          <c:order val="5"/>
          <c:tx>
            <c:v>LWL</c:v>
          </c:tx>
          <c:spPr>
            <a:ln w="12700">
              <a:solidFill>
                <a:srgbClr val="000000"/>
              </a:solidFill>
              <a:prstDash val="solid"/>
            </a:ln>
          </c:spPr>
          <c:marker>
            <c:symbol val="circle"/>
            <c:size val="5"/>
            <c:spPr>
              <a:solidFill>
                <a:srgbClr val="000000"/>
              </a:solidFill>
              <a:ln>
                <a:solidFill>
                  <a:srgbClr val="000000"/>
                </a:solidFill>
                <a:prstDash val="solid"/>
              </a:ln>
            </c:spPr>
          </c:marker>
          <c:val>
            <c:numRef>
              <c:f>[1]STANDARDS!$Z$7:$Z$36</c:f>
              <c:numCache>
                <c:formatCode>General</c:formatCode>
                <c:ptCount val="30"/>
                <c:pt idx="0">
                  <c:v>4.8329308786176144</c:v>
                </c:pt>
                <c:pt idx="1">
                  <c:v>4.8329308786176144</c:v>
                </c:pt>
                <c:pt idx="2">
                  <c:v>4.8329308786176144</c:v>
                </c:pt>
                <c:pt idx="3">
                  <c:v>4.8329308786176144</c:v>
                </c:pt>
                <c:pt idx="4">
                  <c:v>4.8329308786176144</c:v>
                </c:pt>
                <c:pt idx="5">
                  <c:v>4.8329308786176144</c:v>
                </c:pt>
                <c:pt idx="6">
                  <c:v>4.8329308786176144</c:v>
                </c:pt>
                <c:pt idx="7">
                  <c:v>4.8329308786176144</c:v>
                </c:pt>
                <c:pt idx="8">
                  <c:v>4.8329308786176144</c:v>
                </c:pt>
                <c:pt idx="9">
                  <c:v>4.8329308786176144</c:v>
                </c:pt>
                <c:pt idx="10">
                  <c:v>4.8329308786176144</c:v>
                </c:pt>
                <c:pt idx="11">
                  <c:v>4.8329308786176144</c:v>
                </c:pt>
                <c:pt idx="12">
                  <c:v>4.8329308786176144</c:v>
                </c:pt>
                <c:pt idx="13">
                  <c:v>4.8329308786176144</c:v>
                </c:pt>
                <c:pt idx="14">
                  <c:v>4.8329308786176144</c:v>
                </c:pt>
                <c:pt idx="15">
                  <c:v>4.8329308786176144</c:v>
                </c:pt>
                <c:pt idx="16">
                  <c:v>4.8329308786176144</c:v>
                </c:pt>
                <c:pt idx="17">
                  <c:v>4.8329308786176144</c:v>
                </c:pt>
                <c:pt idx="18">
                  <c:v>4.8329308786176144</c:v>
                </c:pt>
                <c:pt idx="19">
                  <c:v>4.8329308786176144</c:v>
                </c:pt>
                <c:pt idx="20">
                  <c:v>4.8329308786176144</c:v>
                </c:pt>
                <c:pt idx="21">
                  <c:v>4.8329308786176144</c:v>
                </c:pt>
                <c:pt idx="22">
                  <c:v>4.8329308786176144</c:v>
                </c:pt>
                <c:pt idx="23">
                  <c:v>4.8329308786176144</c:v>
                </c:pt>
                <c:pt idx="24">
                  <c:v>4.8329308786176144</c:v>
                </c:pt>
                <c:pt idx="25">
                  <c:v>4.8329308786176144</c:v>
                </c:pt>
                <c:pt idx="26">
                  <c:v>4.8329308786176144</c:v>
                </c:pt>
                <c:pt idx="27">
                  <c:v>4.8329308786176144</c:v>
                </c:pt>
                <c:pt idx="28">
                  <c:v>4.8329308786176144</c:v>
                </c:pt>
                <c:pt idx="29">
                  <c:v>4.8329308786176144</c:v>
                </c:pt>
              </c:numCache>
            </c:numRef>
          </c:val>
          <c:smooth val="0"/>
        </c:ser>
        <c:ser>
          <c:idx val="6"/>
          <c:order val="6"/>
          <c:tx>
            <c:v>LAL</c:v>
          </c:tx>
          <c:spPr>
            <a:ln w="12700">
              <a:solidFill>
                <a:srgbClr val="000000"/>
              </a:solidFill>
              <a:prstDash val="solid"/>
            </a:ln>
          </c:spPr>
          <c:marker>
            <c:symbol val="circle"/>
            <c:size val="5"/>
            <c:spPr>
              <a:noFill/>
              <a:ln>
                <a:solidFill>
                  <a:srgbClr val="000000"/>
                </a:solidFill>
                <a:prstDash val="solid"/>
              </a:ln>
            </c:spPr>
          </c:marker>
          <c:val>
            <c:numRef>
              <c:f>[1]STANDARDS!$AA$7:$AA$36</c:f>
              <c:numCache>
                <c:formatCode>General</c:formatCode>
                <c:ptCount val="30"/>
                <c:pt idx="0">
                  <c:v>4.7641463179264223</c:v>
                </c:pt>
                <c:pt idx="1">
                  <c:v>4.7641463179264223</c:v>
                </c:pt>
                <c:pt idx="2">
                  <c:v>4.7641463179264223</c:v>
                </c:pt>
                <c:pt idx="3">
                  <c:v>4.7641463179264223</c:v>
                </c:pt>
                <c:pt idx="4">
                  <c:v>4.7641463179264223</c:v>
                </c:pt>
                <c:pt idx="5">
                  <c:v>4.7641463179264223</c:v>
                </c:pt>
                <c:pt idx="6">
                  <c:v>4.7641463179264223</c:v>
                </c:pt>
                <c:pt idx="7">
                  <c:v>4.7641463179264223</c:v>
                </c:pt>
                <c:pt idx="8">
                  <c:v>4.7641463179264223</c:v>
                </c:pt>
                <c:pt idx="9">
                  <c:v>4.7641463179264223</c:v>
                </c:pt>
                <c:pt idx="10">
                  <c:v>4.7641463179264223</c:v>
                </c:pt>
                <c:pt idx="11">
                  <c:v>4.7641463179264223</c:v>
                </c:pt>
                <c:pt idx="12">
                  <c:v>4.7641463179264223</c:v>
                </c:pt>
                <c:pt idx="13">
                  <c:v>4.7641463179264223</c:v>
                </c:pt>
                <c:pt idx="14">
                  <c:v>4.7641463179264223</c:v>
                </c:pt>
                <c:pt idx="15">
                  <c:v>4.7641463179264223</c:v>
                </c:pt>
                <c:pt idx="16">
                  <c:v>4.7641463179264223</c:v>
                </c:pt>
                <c:pt idx="17">
                  <c:v>4.7641463179264223</c:v>
                </c:pt>
                <c:pt idx="18">
                  <c:v>4.7641463179264223</c:v>
                </c:pt>
                <c:pt idx="19">
                  <c:v>4.7641463179264223</c:v>
                </c:pt>
                <c:pt idx="20">
                  <c:v>4.7641463179264223</c:v>
                </c:pt>
                <c:pt idx="21">
                  <c:v>4.7641463179264223</c:v>
                </c:pt>
                <c:pt idx="22">
                  <c:v>4.7641463179264223</c:v>
                </c:pt>
                <c:pt idx="23">
                  <c:v>4.7641463179264223</c:v>
                </c:pt>
                <c:pt idx="24">
                  <c:v>4.7641463179264223</c:v>
                </c:pt>
                <c:pt idx="25">
                  <c:v>4.7641463179264223</c:v>
                </c:pt>
                <c:pt idx="26">
                  <c:v>4.7641463179264223</c:v>
                </c:pt>
                <c:pt idx="27">
                  <c:v>4.7641463179264223</c:v>
                </c:pt>
                <c:pt idx="28">
                  <c:v>4.7641463179264223</c:v>
                </c:pt>
                <c:pt idx="29">
                  <c:v>4.7641463179264223</c:v>
                </c:pt>
              </c:numCache>
            </c:numRef>
          </c:val>
          <c:smooth val="0"/>
        </c:ser>
        <c:ser>
          <c:idx val="7"/>
          <c:order val="7"/>
          <c:tx>
            <c:v>Daily</c:v>
          </c:tx>
          <c:spPr>
            <a:ln w="12700">
              <a:solidFill>
                <a:srgbClr val="000000"/>
              </a:solidFill>
              <a:prstDash val="solid"/>
            </a:ln>
          </c:spPr>
          <c:marker>
            <c:symbol val="x"/>
            <c:size val="5"/>
            <c:spPr>
              <a:noFill/>
              <a:ln>
                <a:solidFill>
                  <a:srgbClr val="000000"/>
                </a:solidFill>
                <a:prstDash val="solid"/>
              </a:ln>
            </c:spPr>
          </c:marker>
          <c:val>
            <c:numRef>
              <c:f>[1]STANDARDS!$D$7:$D$36</c:f>
              <c:numCache>
                <c:formatCode>General</c:formatCode>
                <c:ptCount val="30"/>
                <c:pt idx="0">
                  <c:v>5.07</c:v>
                </c:pt>
                <c:pt idx="1">
                  <c:v>4.8600000000000003</c:v>
                </c:pt>
                <c:pt idx="2">
                  <c:v>5</c:v>
                </c:pt>
                <c:pt idx="3">
                  <c:v>4.8499999999999996</c:v>
                </c:pt>
                <c:pt idx="4">
                  <c:v>4.92</c:v>
                </c:pt>
                <c:pt idx="5">
                  <c:v>4.8899999999999997</c:v>
                </c:pt>
                <c:pt idx="6">
                  <c:v>4.97</c:v>
                </c:pt>
                <c:pt idx="7">
                  <c:v>4.79</c:v>
                </c:pt>
                <c:pt idx="8">
                  <c:v>4.9000000000000004</c:v>
                </c:pt>
              </c:numCache>
            </c:numRef>
          </c:val>
          <c:smooth val="0"/>
        </c:ser>
        <c:dLbls>
          <c:showLegendKey val="0"/>
          <c:showVal val="0"/>
          <c:showCatName val="0"/>
          <c:showSerName val="0"/>
          <c:showPercent val="0"/>
          <c:showBubbleSize val="0"/>
        </c:dLbls>
        <c:marker val="1"/>
        <c:smooth val="0"/>
        <c:axId val="248189336"/>
        <c:axId val="248189728"/>
      </c:lineChart>
      <c:catAx>
        <c:axId val="248189336"/>
        <c:scaling>
          <c:orientation val="minMax"/>
        </c:scaling>
        <c:delete val="0"/>
        <c:axPos val="b"/>
        <c:title>
          <c:tx>
            <c:rich>
              <a:bodyPr/>
              <a:lstStyle/>
              <a:p>
                <a:pPr>
                  <a:defRPr sz="800" b="1" i="0" u="none" strike="noStrike" baseline="0">
                    <a:solidFill>
                      <a:srgbClr val="000000"/>
                    </a:solidFill>
                    <a:latin typeface="Times New Roman"/>
                    <a:ea typeface="Times New Roman"/>
                    <a:cs typeface="Times New Roman"/>
                  </a:defRPr>
                </a:pPr>
                <a:r>
                  <a:rPr lang="en-US"/>
                  <a:t>Test Number</a:t>
                </a:r>
              </a:p>
            </c:rich>
          </c:tx>
          <c:layout>
            <c:manualLayout>
              <c:xMode val="edge"/>
              <c:yMode val="edge"/>
              <c:x val="0.41552575334475883"/>
              <c:y val="0.9504432211460293"/>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en-US"/>
          </a:p>
        </c:txPr>
        <c:crossAx val="248189728"/>
        <c:crosses val="autoZero"/>
        <c:auto val="0"/>
        <c:lblAlgn val="ctr"/>
        <c:lblOffset val="100"/>
        <c:tickLblSkip val="1"/>
        <c:tickMarkSkip val="1"/>
        <c:noMultiLvlLbl val="0"/>
      </c:catAx>
      <c:valAx>
        <c:axId val="248189728"/>
        <c:scaling>
          <c:orientation val="minMax"/>
          <c:max val="5.3"/>
          <c:min val="4.7"/>
        </c:scaling>
        <c:delete val="0"/>
        <c:axPos val="l"/>
        <c:title>
          <c:tx>
            <c:rich>
              <a:bodyPr/>
              <a:lstStyle/>
              <a:p>
                <a:pPr>
                  <a:defRPr sz="800" b="1" i="0" u="none" strike="noStrike" baseline="0">
                    <a:solidFill>
                      <a:srgbClr val="000000"/>
                    </a:solidFill>
                    <a:latin typeface="Times New Roman"/>
                    <a:ea typeface="Times New Roman"/>
                    <a:cs typeface="Times New Roman"/>
                  </a:defRPr>
                </a:pPr>
                <a:r>
                  <a:rPr lang="en-US"/>
                  <a:t>Concentration</a:t>
                </a:r>
              </a:p>
            </c:rich>
          </c:tx>
          <c:layout>
            <c:manualLayout>
              <c:xMode val="edge"/>
              <c:yMode val="edge"/>
              <c:x val="9.1324200913242004E-3"/>
              <c:y val="0.419469398183634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Times New Roman"/>
                <a:ea typeface="Times New Roman"/>
                <a:cs typeface="Times New Roman"/>
              </a:defRPr>
            </a:pPr>
            <a:endParaRPr lang="en-US"/>
          </a:p>
        </c:txPr>
        <c:crossAx val="248189336"/>
        <c:crosses val="autoZero"/>
        <c:crossBetween val="midCat"/>
        <c:majorUnit val="0.1"/>
        <c:minorUnit val="0.1"/>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oddHeader>&amp;A</c:oddHeader>
      <c:oddFooter>Page &amp;P</c:oddFooter>
    </c:headerFooter>
    <c:pageMargins b="1" l="0.75" r="0.75" t="1" header="0.5" footer="0.5"/>
    <c:pageSetup orientation="landscape" horizontalDpi="-4"/>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Times New Roman"/>
                <a:ea typeface="Times New Roman"/>
                <a:cs typeface="Times New Roman"/>
              </a:defRPr>
            </a:pPr>
            <a:r>
              <a:rPr lang="en-US"/>
              <a:t>Analysis of Duplicate Samples</a:t>
            </a:r>
          </a:p>
        </c:rich>
      </c:tx>
      <c:layout>
        <c:manualLayout>
          <c:xMode val="edge"/>
          <c:yMode val="edge"/>
          <c:x val="0.38048780487804879"/>
          <c:y val="2.6595744680851064E-2"/>
        </c:manualLayout>
      </c:layout>
      <c:overlay val="0"/>
      <c:spPr>
        <a:noFill/>
        <a:ln w="25400">
          <a:noFill/>
        </a:ln>
      </c:spPr>
    </c:title>
    <c:autoTitleDeleted val="0"/>
    <c:plotArea>
      <c:layout>
        <c:manualLayout>
          <c:layoutTarget val="inner"/>
          <c:xMode val="edge"/>
          <c:yMode val="edge"/>
          <c:x val="7.8048780487804878E-2"/>
          <c:y val="9.7517730496453903E-2"/>
          <c:w val="0.87804878048780488"/>
          <c:h val="0.81914893617021278"/>
        </c:manualLayout>
      </c:layout>
      <c:lineChart>
        <c:grouping val="standard"/>
        <c:varyColors val="0"/>
        <c:ser>
          <c:idx val="0"/>
          <c:order val="0"/>
          <c:tx>
            <c:v>UAL</c:v>
          </c:tx>
          <c:spPr>
            <a:ln w="12700">
              <a:solidFill>
                <a:srgbClr val="000080"/>
              </a:solidFill>
              <a:prstDash val="solid"/>
            </a:ln>
          </c:spPr>
          <c:marker>
            <c:symbol val="diamond"/>
            <c:size val="5"/>
            <c:spPr>
              <a:solidFill>
                <a:srgbClr val="000080"/>
              </a:solidFill>
              <a:ln>
                <a:solidFill>
                  <a:srgbClr val="000080"/>
                </a:solidFill>
                <a:prstDash val="solid"/>
              </a:ln>
            </c:spPr>
          </c:marker>
          <c:val>
            <c:numRef>
              <c:f>'Duplicate-solution_Template'!$W$6:$W$36</c:f>
              <c:numCache>
                <c:formatCode>0.00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mooth val="0"/>
        </c:ser>
        <c:ser>
          <c:idx val="1"/>
          <c:order val="1"/>
          <c:tx>
            <c:v>UWL</c:v>
          </c:tx>
          <c:spPr>
            <a:ln w="12700">
              <a:solidFill>
                <a:srgbClr val="FF00FF"/>
              </a:solidFill>
              <a:prstDash val="solid"/>
            </a:ln>
          </c:spPr>
          <c:marker>
            <c:symbol val="square"/>
            <c:size val="5"/>
            <c:spPr>
              <a:solidFill>
                <a:srgbClr val="FF00FF"/>
              </a:solidFill>
              <a:ln>
                <a:solidFill>
                  <a:srgbClr val="FF00FF"/>
                </a:solidFill>
                <a:prstDash val="solid"/>
              </a:ln>
            </c:spPr>
          </c:marker>
          <c:val>
            <c:numRef>
              <c:f>'Duplicate-solution_Template'!$X$6:$X$36</c:f>
              <c:numCache>
                <c:formatCode>0.00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mooth val="0"/>
        </c:ser>
        <c:ser>
          <c:idx val="2"/>
          <c:order val="2"/>
          <c:tx>
            <c:v>LWL</c:v>
          </c:tx>
          <c:spPr>
            <a:ln w="12700">
              <a:solidFill>
                <a:srgbClr val="FF0000"/>
              </a:solidFill>
              <a:prstDash val="solid"/>
            </a:ln>
          </c:spPr>
          <c:marker>
            <c:symbol val="triangle"/>
            <c:size val="5"/>
            <c:spPr>
              <a:solidFill>
                <a:srgbClr val="FF0000"/>
              </a:solidFill>
              <a:ln>
                <a:solidFill>
                  <a:srgbClr val="FF0000"/>
                </a:solidFill>
                <a:prstDash val="solid"/>
              </a:ln>
            </c:spPr>
          </c:marker>
          <c:val>
            <c:numRef>
              <c:f>'Duplicate-solution_Template'!$Z$6:$Z$36</c:f>
              <c:numCache>
                <c:formatCode>0.00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mooth val="0"/>
        </c:ser>
        <c:ser>
          <c:idx val="3"/>
          <c:order val="3"/>
          <c:tx>
            <c:v>LAL</c:v>
          </c:tx>
          <c:spPr>
            <a:ln w="12700">
              <a:solidFill>
                <a:srgbClr val="800080"/>
              </a:solidFill>
              <a:prstDash val="solid"/>
            </a:ln>
          </c:spPr>
          <c:marker>
            <c:symbol val="circle"/>
            <c:size val="5"/>
            <c:spPr>
              <a:solidFill>
                <a:srgbClr val="800080"/>
              </a:solidFill>
              <a:ln>
                <a:solidFill>
                  <a:srgbClr val="800080"/>
                </a:solidFill>
                <a:prstDash val="solid"/>
              </a:ln>
            </c:spPr>
          </c:marker>
          <c:val>
            <c:numRef>
              <c:f>'Duplicate-solution_Template'!$AA$6:$AA$36</c:f>
              <c:numCache>
                <c:formatCode>0.00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mooth val="0"/>
        </c:ser>
        <c:ser>
          <c:idx val="4"/>
          <c:order val="4"/>
          <c:tx>
            <c:v>ZERO</c:v>
          </c:tx>
          <c:spPr>
            <a:ln w="12700">
              <a:solidFill>
                <a:srgbClr val="800080"/>
              </a:solidFill>
              <a:prstDash val="solid"/>
            </a:ln>
          </c:spPr>
          <c:marker>
            <c:symbol val="none"/>
          </c:marker>
          <c:val>
            <c:numRef>
              <c:f>'Duplicate-solution_Template'!$Y$6:$Y$36</c:f>
              <c:numCache>
                <c:formatCode>0.00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mooth val="0"/>
        </c:ser>
        <c:ser>
          <c:idx val="5"/>
          <c:order val="5"/>
          <c:tx>
            <c:v>Daily</c:v>
          </c:tx>
          <c:spPr>
            <a:ln w="12700">
              <a:solidFill>
                <a:srgbClr val="800000"/>
              </a:solidFill>
              <a:prstDash val="solid"/>
            </a:ln>
          </c:spPr>
          <c:marker>
            <c:symbol val="x"/>
            <c:size val="5"/>
            <c:spPr>
              <a:noFill/>
              <a:ln>
                <a:solidFill>
                  <a:srgbClr val="800000"/>
                </a:solidFill>
                <a:prstDash val="solid"/>
              </a:ln>
            </c:spPr>
          </c:marker>
          <c:val>
            <c:numRef>
              <c:f>'Duplicate-solution_Template'!$G$6:$G$36</c:f>
              <c:numCache>
                <c:formatCode>0.00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0"/>
        </c:ser>
        <c:dLbls>
          <c:showLegendKey val="0"/>
          <c:showVal val="0"/>
          <c:showCatName val="0"/>
          <c:showSerName val="0"/>
          <c:showPercent val="0"/>
          <c:showBubbleSize val="0"/>
        </c:dLbls>
        <c:marker val="1"/>
        <c:smooth val="0"/>
        <c:axId val="248190512"/>
        <c:axId val="248190904"/>
      </c:lineChart>
      <c:catAx>
        <c:axId val="248190512"/>
        <c:scaling>
          <c:orientation val="minMax"/>
        </c:scaling>
        <c:delete val="0"/>
        <c:axPos val="b"/>
        <c:title>
          <c:tx>
            <c:rich>
              <a:bodyPr/>
              <a:lstStyle/>
              <a:p>
                <a:pPr>
                  <a:defRPr sz="800" b="1" i="0" u="none" strike="noStrike" baseline="0">
                    <a:solidFill>
                      <a:srgbClr val="000000"/>
                    </a:solidFill>
                    <a:latin typeface="Times New Roman"/>
                    <a:ea typeface="Times New Roman"/>
                    <a:cs typeface="Times New Roman"/>
                  </a:defRPr>
                </a:pPr>
                <a:r>
                  <a:rPr lang="en-US"/>
                  <a:t>Test Number</a:t>
                </a:r>
              </a:p>
            </c:rich>
          </c:tx>
          <c:layout>
            <c:manualLayout>
              <c:xMode val="edge"/>
              <c:yMode val="edge"/>
              <c:x val="0.45691056910569106"/>
              <c:y val="0.96099290780141844"/>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248190904"/>
        <c:crosses val="autoZero"/>
        <c:auto val="0"/>
        <c:lblAlgn val="ctr"/>
        <c:lblOffset val="100"/>
        <c:tickLblSkip val="2"/>
        <c:tickMarkSkip val="1"/>
        <c:noMultiLvlLbl val="0"/>
      </c:catAx>
      <c:valAx>
        <c:axId val="248190904"/>
        <c:scaling>
          <c:orientation val="minMax"/>
        </c:scaling>
        <c:delete val="0"/>
        <c:axPos val="l"/>
        <c:title>
          <c:tx>
            <c:rich>
              <a:bodyPr/>
              <a:lstStyle/>
              <a:p>
                <a:pPr>
                  <a:defRPr sz="800" b="1" i="0" u="none" strike="noStrike" baseline="0">
                    <a:solidFill>
                      <a:srgbClr val="000000"/>
                    </a:solidFill>
                    <a:latin typeface="Times New Roman"/>
                    <a:ea typeface="Times New Roman"/>
                    <a:cs typeface="Times New Roman"/>
                  </a:defRPr>
                </a:pPr>
                <a:r>
                  <a:rPr lang="en-US"/>
                  <a:t>Concentration</a:t>
                </a:r>
              </a:p>
            </c:rich>
          </c:tx>
          <c:layout>
            <c:manualLayout>
              <c:xMode val="edge"/>
              <c:yMode val="edge"/>
              <c:x val="8.130081300813009E-3"/>
              <c:y val="0.42375886524822692"/>
            </c:manualLayout>
          </c:layout>
          <c:overlay val="0"/>
          <c:spPr>
            <a:noFill/>
            <a:ln w="25400">
              <a:noFill/>
            </a:ln>
          </c:spPr>
        </c:title>
        <c:numFmt formatCode="0.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en-US"/>
          </a:p>
        </c:txPr>
        <c:crossAx val="248190512"/>
        <c:crosses val="autoZero"/>
        <c:crossBetween val="midCat"/>
      </c:valAx>
      <c:spPr>
        <a:solidFill>
          <a:srgbClr val="C0C0C0"/>
        </a:solidFill>
        <a:ln w="12700">
          <a:solidFill>
            <a:srgbClr val="808080"/>
          </a:solidFill>
          <a:prstDash val="solid"/>
        </a:ln>
      </c:spPr>
    </c:plotArea>
    <c:legend>
      <c:legendPos val="r"/>
      <c:legendEntry>
        <c:idx val="0"/>
        <c:txPr>
          <a:bodyPr/>
          <a:lstStyle/>
          <a:p>
            <a:pPr>
              <a:defRPr sz="570" b="0" i="0" u="none" strike="noStrike" baseline="0">
                <a:solidFill>
                  <a:srgbClr val="000000"/>
                </a:solidFill>
                <a:latin typeface="Times New Roman"/>
                <a:ea typeface="Times New Roman"/>
                <a:cs typeface="Times New Roman"/>
              </a:defRPr>
            </a:pPr>
            <a:endParaRPr lang="en-US"/>
          </a:p>
        </c:txPr>
      </c:legendEntry>
      <c:legendEntry>
        <c:idx val="3"/>
        <c:txPr>
          <a:bodyPr/>
          <a:lstStyle/>
          <a:p>
            <a:pPr>
              <a:defRPr sz="570" b="0" i="0" u="none" strike="noStrike" baseline="0">
                <a:solidFill>
                  <a:srgbClr val="000000"/>
                </a:solidFill>
                <a:latin typeface="Times New Roman"/>
                <a:ea typeface="Times New Roman"/>
                <a:cs typeface="Times New Roman"/>
              </a:defRPr>
            </a:pPr>
            <a:endParaRPr lang="en-US"/>
          </a:p>
        </c:txPr>
      </c:legendEntry>
      <c:legendEntry>
        <c:idx val="5"/>
        <c:txPr>
          <a:bodyPr/>
          <a:lstStyle/>
          <a:p>
            <a:pPr>
              <a:defRPr sz="570" b="0" i="0" u="none" strike="noStrike" baseline="0">
                <a:solidFill>
                  <a:srgbClr val="000000"/>
                </a:solidFill>
                <a:latin typeface="Times New Roman"/>
                <a:ea typeface="Times New Roman"/>
                <a:cs typeface="Times New Roman"/>
              </a:defRPr>
            </a:pPr>
            <a:endParaRPr lang="en-US"/>
          </a:p>
        </c:txPr>
      </c:legendEntry>
      <c:layout>
        <c:manualLayout>
          <c:xMode val="edge"/>
          <c:yMode val="edge"/>
          <c:x val="0.87642276422764231"/>
          <c:y val="6.3829787234042548E-2"/>
          <c:w val="0.11544715447154474"/>
          <c:h val="0.20744680851063829"/>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000000"/>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oddHeader>&amp;A</c:oddHeader>
      <c:oddFooter>Page &amp;P</c:oddFooter>
    </c:headerFooter>
    <c:pageMargins b="0.5" l="0.5" r="0.5" t="1.5" header="0.5" footer="0.5"/>
    <c:pageSetup orientation="landscape" horizontalDpi="-4"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Times New Roman"/>
                <a:ea typeface="Times New Roman"/>
                <a:cs typeface="Times New Roman"/>
              </a:defRPr>
            </a:pPr>
            <a:r>
              <a:rPr lang="en-US"/>
              <a:t>Analysis of Duplicate Samples</a:t>
            </a:r>
          </a:p>
        </c:rich>
      </c:tx>
      <c:layout>
        <c:manualLayout>
          <c:xMode val="edge"/>
          <c:yMode val="edge"/>
          <c:x val="0.40487804878048783"/>
          <c:y val="2.4822695035460994E-2"/>
        </c:manualLayout>
      </c:layout>
      <c:overlay val="0"/>
      <c:spPr>
        <a:noFill/>
        <a:ln w="25400">
          <a:noFill/>
        </a:ln>
      </c:spPr>
    </c:title>
    <c:autoTitleDeleted val="0"/>
    <c:plotArea>
      <c:layout>
        <c:manualLayout>
          <c:layoutTarget val="inner"/>
          <c:xMode val="edge"/>
          <c:yMode val="edge"/>
          <c:x val="6.6666666666666666E-2"/>
          <c:y val="8.8652482269503549E-2"/>
          <c:w val="0.89268292682926831"/>
          <c:h val="0.8528368794326241"/>
        </c:manualLayout>
      </c:layout>
      <c:lineChart>
        <c:grouping val="standard"/>
        <c:varyColors val="0"/>
        <c:ser>
          <c:idx val="0"/>
          <c:order val="0"/>
          <c:tx>
            <c:v>UAL</c:v>
          </c:tx>
          <c:spPr>
            <a:ln w="12700">
              <a:solidFill>
                <a:srgbClr val="000080"/>
              </a:solidFill>
              <a:prstDash val="solid"/>
            </a:ln>
          </c:spPr>
          <c:marker>
            <c:symbol val="diamond"/>
            <c:size val="5"/>
            <c:spPr>
              <a:solidFill>
                <a:srgbClr val="000080"/>
              </a:solidFill>
              <a:ln>
                <a:solidFill>
                  <a:srgbClr val="000080"/>
                </a:solidFill>
                <a:prstDash val="solid"/>
              </a:ln>
            </c:spPr>
          </c:marker>
          <c:val>
            <c:numRef>
              <c:f>[2]DUPLICATES!$W$6:$W$36</c:f>
              <c:numCache>
                <c:formatCode>General</c:formatCode>
                <c:ptCount val="31"/>
                <c:pt idx="0">
                  <c:v>3.858452785085861</c:v>
                </c:pt>
                <c:pt idx="1">
                  <c:v>3.858452785085861</c:v>
                </c:pt>
                <c:pt idx="2">
                  <c:v>3.858452785085861</c:v>
                </c:pt>
                <c:pt idx="3">
                  <c:v>3.858452785085861</c:v>
                </c:pt>
                <c:pt idx="4">
                  <c:v>3.858452785085861</c:v>
                </c:pt>
                <c:pt idx="5">
                  <c:v>3.858452785085861</c:v>
                </c:pt>
                <c:pt idx="6">
                  <c:v>3.858452785085861</c:v>
                </c:pt>
                <c:pt idx="7">
                  <c:v>3.858452785085861</c:v>
                </c:pt>
                <c:pt idx="8">
                  <c:v>3.858452785085861</c:v>
                </c:pt>
                <c:pt idx="9">
                  <c:v>3.858452785085861</c:v>
                </c:pt>
                <c:pt idx="10">
                  <c:v>3.858452785085861</c:v>
                </c:pt>
                <c:pt idx="11">
                  <c:v>3.858452785085861</c:v>
                </c:pt>
                <c:pt idx="12">
                  <c:v>3.858452785085861</c:v>
                </c:pt>
                <c:pt idx="13">
                  <c:v>3.858452785085861</c:v>
                </c:pt>
                <c:pt idx="14">
                  <c:v>3.858452785085861</c:v>
                </c:pt>
                <c:pt idx="15">
                  <c:v>3.858452785085861</c:v>
                </c:pt>
                <c:pt idx="16">
                  <c:v>3.858452785085861</c:v>
                </c:pt>
                <c:pt idx="17">
                  <c:v>3.858452785085861</c:v>
                </c:pt>
                <c:pt idx="18">
                  <c:v>3.858452785085861</c:v>
                </c:pt>
                <c:pt idx="19">
                  <c:v>3.858452785085861</c:v>
                </c:pt>
                <c:pt idx="20">
                  <c:v>3.858452785085861</c:v>
                </c:pt>
                <c:pt idx="21">
                  <c:v>3.858452785085861</c:v>
                </c:pt>
                <c:pt idx="22">
                  <c:v>3.858452785085861</c:v>
                </c:pt>
                <c:pt idx="23">
                  <c:v>3.858452785085861</c:v>
                </c:pt>
                <c:pt idx="24">
                  <c:v>3.858452785085861</c:v>
                </c:pt>
                <c:pt idx="25">
                  <c:v>3.858452785085861</c:v>
                </c:pt>
                <c:pt idx="26">
                  <c:v>3.858452785085861</c:v>
                </c:pt>
                <c:pt idx="27">
                  <c:v>3.858452785085861</c:v>
                </c:pt>
                <c:pt idx="28">
                  <c:v>3.858452785085861</c:v>
                </c:pt>
                <c:pt idx="29">
                  <c:v>3.858452785085861</c:v>
                </c:pt>
                <c:pt idx="30">
                  <c:v>3.858452785085861</c:v>
                </c:pt>
              </c:numCache>
            </c:numRef>
          </c:val>
          <c:smooth val="0"/>
        </c:ser>
        <c:ser>
          <c:idx val="1"/>
          <c:order val="1"/>
          <c:tx>
            <c:v>UWL</c:v>
          </c:tx>
          <c:spPr>
            <a:ln w="12700">
              <a:solidFill>
                <a:srgbClr val="FF00FF"/>
              </a:solidFill>
              <a:prstDash val="solid"/>
            </a:ln>
          </c:spPr>
          <c:marker>
            <c:symbol val="square"/>
            <c:size val="5"/>
            <c:spPr>
              <a:solidFill>
                <a:srgbClr val="FF00FF"/>
              </a:solidFill>
              <a:ln>
                <a:solidFill>
                  <a:srgbClr val="FF00FF"/>
                </a:solidFill>
                <a:prstDash val="solid"/>
              </a:ln>
            </c:spPr>
          </c:marker>
          <c:val>
            <c:numRef>
              <c:f>[2]DUPLICATES!$X$6:$X$36</c:f>
              <c:numCache>
                <c:formatCode>General</c:formatCode>
                <c:ptCount val="31"/>
                <c:pt idx="0">
                  <c:v>2.5723018567239073</c:v>
                </c:pt>
                <c:pt idx="1">
                  <c:v>2.5723018567239073</c:v>
                </c:pt>
                <c:pt idx="2">
                  <c:v>2.5723018567239073</c:v>
                </c:pt>
                <c:pt idx="3">
                  <c:v>2.5723018567239073</c:v>
                </c:pt>
                <c:pt idx="4">
                  <c:v>2.5723018567239073</c:v>
                </c:pt>
                <c:pt idx="5">
                  <c:v>2.5723018567239073</c:v>
                </c:pt>
                <c:pt idx="6">
                  <c:v>2.5723018567239073</c:v>
                </c:pt>
                <c:pt idx="7">
                  <c:v>2.5723018567239073</c:v>
                </c:pt>
                <c:pt idx="8">
                  <c:v>2.5723018567239073</c:v>
                </c:pt>
                <c:pt idx="9">
                  <c:v>2.5723018567239073</c:v>
                </c:pt>
                <c:pt idx="10">
                  <c:v>2.5723018567239073</c:v>
                </c:pt>
                <c:pt idx="11">
                  <c:v>2.5723018567239073</c:v>
                </c:pt>
                <c:pt idx="12">
                  <c:v>2.5723018567239073</c:v>
                </c:pt>
                <c:pt idx="13">
                  <c:v>2.5723018567239073</c:v>
                </c:pt>
                <c:pt idx="14">
                  <c:v>2.5723018567239073</c:v>
                </c:pt>
                <c:pt idx="15">
                  <c:v>2.5723018567239073</c:v>
                </c:pt>
                <c:pt idx="16">
                  <c:v>2.5723018567239073</c:v>
                </c:pt>
                <c:pt idx="17">
                  <c:v>2.5723018567239073</c:v>
                </c:pt>
                <c:pt idx="18">
                  <c:v>2.5723018567239073</c:v>
                </c:pt>
                <c:pt idx="19">
                  <c:v>2.5723018567239073</c:v>
                </c:pt>
                <c:pt idx="20">
                  <c:v>2.5723018567239073</c:v>
                </c:pt>
                <c:pt idx="21">
                  <c:v>2.5723018567239073</c:v>
                </c:pt>
                <c:pt idx="22">
                  <c:v>2.5723018567239073</c:v>
                </c:pt>
                <c:pt idx="23">
                  <c:v>2.5723018567239073</c:v>
                </c:pt>
                <c:pt idx="24">
                  <c:v>2.5723018567239073</c:v>
                </c:pt>
                <c:pt idx="25">
                  <c:v>2.5723018567239073</c:v>
                </c:pt>
                <c:pt idx="26">
                  <c:v>2.5723018567239073</c:v>
                </c:pt>
                <c:pt idx="27">
                  <c:v>2.5723018567239073</c:v>
                </c:pt>
                <c:pt idx="28">
                  <c:v>2.5723018567239073</c:v>
                </c:pt>
                <c:pt idx="29">
                  <c:v>2.5723018567239073</c:v>
                </c:pt>
                <c:pt idx="30">
                  <c:v>2.5723018567239073</c:v>
                </c:pt>
              </c:numCache>
            </c:numRef>
          </c:val>
          <c:smooth val="0"/>
        </c:ser>
        <c:ser>
          <c:idx val="2"/>
          <c:order val="2"/>
          <c:tx>
            <c:v>LWL</c:v>
          </c:tx>
          <c:spPr>
            <a:ln w="12700">
              <a:solidFill>
                <a:srgbClr val="FF0000"/>
              </a:solidFill>
              <a:prstDash val="solid"/>
            </a:ln>
          </c:spPr>
          <c:marker>
            <c:symbol val="triangle"/>
            <c:size val="5"/>
            <c:spPr>
              <a:solidFill>
                <a:srgbClr val="FF0000"/>
              </a:solidFill>
              <a:ln>
                <a:solidFill>
                  <a:srgbClr val="FF0000"/>
                </a:solidFill>
                <a:prstDash val="solid"/>
              </a:ln>
            </c:spPr>
          </c:marker>
          <c:val>
            <c:numRef>
              <c:f>[2]DUPLICATES!$Z$6:$Z$36</c:f>
              <c:numCache>
                <c:formatCode>General</c:formatCode>
                <c:ptCount val="31"/>
                <c:pt idx="0">
                  <c:v>-2.5723018567239073</c:v>
                </c:pt>
                <c:pt idx="1">
                  <c:v>-2.5723018567239073</c:v>
                </c:pt>
                <c:pt idx="2">
                  <c:v>-2.5723018567239073</c:v>
                </c:pt>
                <c:pt idx="3">
                  <c:v>-2.5723018567239073</c:v>
                </c:pt>
                <c:pt idx="4">
                  <c:v>-2.5723018567239073</c:v>
                </c:pt>
                <c:pt idx="5">
                  <c:v>-2.5723018567239073</c:v>
                </c:pt>
                <c:pt idx="6">
                  <c:v>-2.5723018567239073</c:v>
                </c:pt>
                <c:pt idx="7">
                  <c:v>-2.5723018567239073</c:v>
                </c:pt>
                <c:pt idx="8">
                  <c:v>-2.5723018567239073</c:v>
                </c:pt>
                <c:pt idx="9">
                  <c:v>-2.5723018567239073</c:v>
                </c:pt>
                <c:pt idx="10">
                  <c:v>-2.5723018567239073</c:v>
                </c:pt>
                <c:pt idx="11">
                  <c:v>-2.5723018567239073</c:v>
                </c:pt>
                <c:pt idx="12">
                  <c:v>-2.5723018567239073</c:v>
                </c:pt>
                <c:pt idx="13">
                  <c:v>-2.5723018567239073</c:v>
                </c:pt>
                <c:pt idx="14">
                  <c:v>-2.5723018567239073</c:v>
                </c:pt>
                <c:pt idx="15">
                  <c:v>-2.5723018567239073</c:v>
                </c:pt>
                <c:pt idx="16">
                  <c:v>-2.5723018567239073</c:v>
                </c:pt>
                <c:pt idx="17">
                  <c:v>-2.5723018567239073</c:v>
                </c:pt>
                <c:pt idx="18">
                  <c:v>-2.5723018567239073</c:v>
                </c:pt>
                <c:pt idx="19">
                  <c:v>-2.5723018567239073</c:v>
                </c:pt>
                <c:pt idx="20">
                  <c:v>-2.5723018567239073</c:v>
                </c:pt>
                <c:pt idx="21">
                  <c:v>-2.5723018567239073</c:v>
                </c:pt>
                <c:pt idx="22">
                  <c:v>-2.5723018567239073</c:v>
                </c:pt>
                <c:pt idx="23">
                  <c:v>-2.5723018567239073</c:v>
                </c:pt>
                <c:pt idx="24">
                  <c:v>-2.5723018567239073</c:v>
                </c:pt>
                <c:pt idx="25">
                  <c:v>-2.5723018567239073</c:v>
                </c:pt>
                <c:pt idx="26">
                  <c:v>-2.5723018567239073</c:v>
                </c:pt>
                <c:pt idx="27">
                  <c:v>-2.5723018567239073</c:v>
                </c:pt>
                <c:pt idx="28">
                  <c:v>-2.5723018567239073</c:v>
                </c:pt>
                <c:pt idx="29">
                  <c:v>-2.5723018567239073</c:v>
                </c:pt>
                <c:pt idx="30">
                  <c:v>-2.5723018567239073</c:v>
                </c:pt>
              </c:numCache>
            </c:numRef>
          </c:val>
          <c:smooth val="0"/>
        </c:ser>
        <c:ser>
          <c:idx val="3"/>
          <c:order val="3"/>
          <c:tx>
            <c:v>LAL</c:v>
          </c:tx>
          <c:spPr>
            <a:ln w="12700">
              <a:solidFill>
                <a:srgbClr val="800080"/>
              </a:solidFill>
              <a:prstDash val="solid"/>
            </a:ln>
          </c:spPr>
          <c:marker>
            <c:symbol val="circle"/>
            <c:size val="5"/>
            <c:spPr>
              <a:solidFill>
                <a:srgbClr val="800080"/>
              </a:solidFill>
              <a:ln>
                <a:solidFill>
                  <a:srgbClr val="800080"/>
                </a:solidFill>
                <a:prstDash val="solid"/>
              </a:ln>
            </c:spPr>
          </c:marker>
          <c:val>
            <c:numRef>
              <c:f>[2]DUPLICATES!$AA$6:$AA$36</c:f>
              <c:numCache>
                <c:formatCode>General</c:formatCode>
                <c:ptCount val="31"/>
                <c:pt idx="0">
                  <c:v>-3.858452785085861</c:v>
                </c:pt>
                <c:pt idx="1">
                  <c:v>-3.858452785085861</c:v>
                </c:pt>
                <c:pt idx="2">
                  <c:v>-3.858452785085861</c:v>
                </c:pt>
                <c:pt idx="3">
                  <c:v>-3.858452785085861</c:v>
                </c:pt>
                <c:pt idx="4">
                  <c:v>-3.858452785085861</c:v>
                </c:pt>
                <c:pt idx="5">
                  <c:v>-3.858452785085861</c:v>
                </c:pt>
                <c:pt idx="6">
                  <c:v>-3.858452785085861</c:v>
                </c:pt>
                <c:pt idx="7">
                  <c:v>-3.858452785085861</c:v>
                </c:pt>
                <c:pt idx="8">
                  <c:v>-3.858452785085861</c:v>
                </c:pt>
                <c:pt idx="9">
                  <c:v>-3.858452785085861</c:v>
                </c:pt>
                <c:pt idx="10">
                  <c:v>-3.858452785085861</c:v>
                </c:pt>
                <c:pt idx="11">
                  <c:v>-3.858452785085861</c:v>
                </c:pt>
                <c:pt idx="12">
                  <c:v>-3.858452785085861</c:v>
                </c:pt>
                <c:pt idx="13">
                  <c:v>-3.858452785085861</c:v>
                </c:pt>
                <c:pt idx="14">
                  <c:v>-3.858452785085861</c:v>
                </c:pt>
                <c:pt idx="15">
                  <c:v>-3.858452785085861</c:v>
                </c:pt>
                <c:pt idx="16">
                  <c:v>-3.858452785085861</c:v>
                </c:pt>
                <c:pt idx="17">
                  <c:v>-3.858452785085861</c:v>
                </c:pt>
                <c:pt idx="18">
                  <c:v>-3.858452785085861</c:v>
                </c:pt>
                <c:pt idx="19">
                  <c:v>-3.858452785085861</c:v>
                </c:pt>
                <c:pt idx="20">
                  <c:v>-3.858452785085861</c:v>
                </c:pt>
                <c:pt idx="21">
                  <c:v>-3.858452785085861</c:v>
                </c:pt>
                <c:pt idx="22">
                  <c:v>-3.858452785085861</c:v>
                </c:pt>
                <c:pt idx="23">
                  <c:v>-3.858452785085861</c:v>
                </c:pt>
                <c:pt idx="24">
                  <c:v>-3.858452785085861</c:v>
                </c:pt>
                <c:pt idx="25">
                  <c:v>-3.858452785085861</c:v>
                </c:pt>
                <c:pt idx="26">
                  <c:v>-3.858452785085861</c:v>
                </c:pt>
                <c:pt idx="27">
                  <c:v>-3.858452785085861</c:v>
                </c:pt>
                <c:pt idx="28">
                  <c:v>-3.858452785085861</c:v>
                </c:pt>
                <c:pt idx="29">
                  <c:v>-3.858452785085861</c:v>
                </c:pt>
                <c:pt idx="30">
                  <c:v>-3.858452785085861</c:v>
                </c:pt>
              </c:numCache>
            </c:numRef>
          </c:val>
          <c:smooth val="0"/>
        </c:ser>
        <c:ser>
          <c:idx val="4"/>
          <c:order val="4"/>
          <c:tx>
            <c:v>ZERO</c:v>
          </c:tx>
          <c:spPr>
            <a:ln w="12700">
              <a:solidFill>
                <a:srgbClr val="800080"/>
              </a:solidFill>
              <a:prstDash val="solid"/>
            </a:ln>
          </c:spPr>
          <c:marker>
            <c:symbol val="none"/>
          </c:marker>
          <c:val>
            <c:numRef>
              <c:f>[2]DUPLICATES!$Y$6:$Y$36</c:f>
              <c:numCache>
                <c:formatCode>General</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mooth val="0"/>
        </c:ser>
        <c:ser>
          <c:idx val="5"/>
          <c:order val="5"/>
          <c:tx>
            <c:v>Daily</c:v>
          </c:tx>
          <c:spPr>
            <a:ln w="12700">
              <a:solidFill>
                <a:srgbClr val="800000"/>
              </a:solidFill>
              <a:prstDash val="solid"/>
            </a:ln>
          </c:spPr>
          <c:marker>
            <c:symbol val="x"/>
            <c:size val="5"/>
            <c:spPr>
              <a:noFill/>
              <a:ln>
                <a:solidFill>
                  <a:srgbClr val="800000"/>
                </a:solidFill>
                <a:prstDash val="solid"/>
              </a:ln>
            </c:spPr>
          </c:marker>
          <c:val>
            <c:numRef>
              <c:f>[2]DUPLICATES!$G$6:$G$36</c:f>
              <c:numCache>
                <c:formatCode>General</c:formatCode>
                <c:ptCount val="31"/>
                <c:pt idx="0">
                  <c:v>-0.80000000000000027</c:v>
                </c:pt>
                <c:pt idx="1">
                  <c:v>0.90000000000000013</c:v>
                </c:pt>
                <c:pt idx="2">
                  <c:v>-0.79999999999999982</c:v>
                </c:pt>
                <c:pt idx="3">
                  <c:v>0.30000000000000027</c:v>
                </c:pt>
                <c:pt idx="4">
                  <c:v>-0.79999999999999982</c:v>
                </c:pt>
                <c:pt idx="5">
                  <c:v>1.8000000000000003</c:v>
                </c:pt>
                <c:pt idx="6">
                  <c:v>-1.0999999999999996</c:v>
                </c:pt>
                <c:pt idx="7">
                  <c:v>-1.6</c:v>
                </c:pt>
                <c:pt idx="8">
                  <c:v>1.0999999999999996</c:v>
                </c:pt>
                <c:pt idx="9">
                  <c:v>9.9999999999999645E-2</c:v>
                </c:pt>
                <c:pt idx="10">
                  <c:v>-2</c:v>
                </c:pt>
                <c:pt idx="11">
                  <c:v>1</c:v>
                </c:pt>
                <c:pt idx="12">
                  <c:v>0.20000000000000018</c:v>
                </c:pt>
                <c:pt idx="13">
                  <c:v>0.5</c:v>
                </c:pt>
                <c:pt idx="14">
                  <c:v>3.5000000000000004</c:v>
                </c:pt>
                <c:pt idx="15">
                  <c:v>-2.7</c:v>
                </c:pt>
                <c:pt idx="16">
                  <c:v>0.59999999999999964</c:v>
                </c:pt>
                <c:pt idx="17">
                  <c:v>-1.7000000000000002</c:v>
                </c:pt>
                <c:pt idx="18">
                  <c:v>-3.4000000000000004</c:v>
                </c:pt>
                <c:pt idx="19">
                  <c:v>3.7</c:v>
                </c:pt>
                <c:pt idx="20">
                  <c:v>0</c:v>
                </c:pt>
                <c:pt idx="21">
                  <c:v>0</c:v>
                </c:pt>
                <c:pt idx="22">
                  <c:v>0</c:v>
                </c:pt>
                <c:pt idx="23">
                  <c:v>0</c:v>
                </c:pt>
                <c:pt idx="24">
                  <c:v>0</c:v>
                </c:pt>
                <c:pt idx="25">
                  <c:v>0</c:v>
                </c:pt>
                <c:pt idx="26">
                  <c:v>0</c:v>
                </c:pt>
                <c:pt idx="27">
                  <c:v>0</c:v>
                </c:pt>
                <c:pt idx="28">
                  <c:v>0</c:v>
                </c:pt>
                <c:pt idx="29">
                  <c:v>0</c:v>
                </c:pt>
              </c:numCache>
            </c:numRef>
          </c:val>
          <c:smooth val="0"/>
        </c:ser>
        <c:dLbls>
          <c:showLegendKey val="0"/>
          <c:showVal val="0"/>
          <c:showCatName val="0"/>
          <c:showSerName val="0"/>
          <c:showPercent val="0"/>
          <c:showBubbleSize val="0"/>
        </c:dLbls>
        <c:marker val="1"/>
        <c:smooth val="0"/>
        <c:axId val="248188160"/>
        <c:axId val="248191688"/>
      </c:lineChart>
      <c:catAx>
        <c:axId val="248188160"/>
        <c:scaling>
          <c:orientation val="minMax"/>
        </c:scaling>
        <c:delete val="0"/>
        <c:axPos val="b"/>
        <c:title>
          <c:tx>
            <c:rich>
              <a:bodyPr/>
              <a:lstStyle/>
              <a:p>
                <a:pPr>
                  <a:defRPr sz="800" b="1" i="0" u="none" strike="noStrike" baseline="0">
                    <a:solidFill>
                      <a:srgbClr val="000000"/>
                    </a:solidFill>
                    <a:latin typeface="Times New Roman"/>
                    <a:ea typeface="Times New Roman"/>
                    <a:cs typeface="Times New Roman"/>
                  </a:defRPr>
                </a:pPr>
                <a:r>
                  <a:rPr lang="en-US"/>
                  <a:t>Test Number</a:t>
                </a:r>
              </a:p>
            </c:rich>
          </c:tx>
          <c:layout>
            <c:manualLayout>
              <c:xMode val="edge"/>
              <c:yMode val="edge"/>
              <c:x val="0.46991869918699186"/>
              <c:y val="0.94503546099290781"/>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248191688"/>
        <c:crosses val="autoZero"/>
        <c:auto val="0"/>
        <c:lblAlgn val="ctr"/>
        <c:lblOffset val="100"/>
        <c:tickLblSkip val="2"/>
        <c:tickMarkSkip val="1"/>
        <c:noMultiLvlLbl val="0"/>
      </c:catAx>
      <c:valAx>
        <c:axId val="248191688"/>
        <c:scaling>
          <c:orientation val="minMax"/>
        </c:scaling>
        <c:delete val="0"/>
        <c:axPos val="l"/>
        <c:title>
          <c:tx>
            <c:rich>
              <a:bodyPr/>
              <a:lstStyle/>
              <a:p>
                <a:pPr>
                  <a:defRPr sz="800" b="1" i="0" u="none" strike="noStrike" baseline="0">
                    <a:solidFill>
                      <a:srgbClr val="000000"/>
                    </a:solidFill>
                    <a:latin typeface="Times New Roman"/>
                    <a:ea typeface="Times New Roman"/>
                    <a:cs typeface="Times New Roman"/>
                  </a:defRPr>
                </a:pPr>
                <a:r>
                  <a:rPr lang="en-US"/>
                  <a:t>Concentration</a:t>
                </a:r>
              </a:p>
            </c:rich>
          </c:tx>
          <c:layout>
            <c:manualLayout>
              <c:xMode val="edge"/>
              <c:yMode val="edge"/>
              <c:x val="8.130081300813009E-3"/>
              <c:y val="0.45567375886524825"/>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en-US"/>
          </a:p>
        </c:txPr>
        <c:crossAx val="248188160"/>
        <c:crosses val="autoZero"/>
        <c:crossBetween val="midCat"/>
      </c:valAx>
      <c:spPr>
        <a:solidFill>
          <a:srgbClr val="C0C0C0"/>
        </a:solidFill>
        <a:ln w="12700">
          <a:solidFill>
            <a:srgbClr val="808080"/>
          </a:solidFill>
          <a:prstDash val="solid"/>
        </a:ln>
      </c:spPr>
    </c:plotArea>
    <c:legend>
      <c:legendPos val="r"/>
      <c:legendEntry>
        <c:idx val="0"/>
        <c:txPr>
          <a:bodyPr/>
          <a:lstStyle/>
          <a:p>
            <a:pPr>
              <a:defRPr sz="620" b="0" i="0" u="none" strike="noStrike" baseline="0">
                <a:solidFill>
                  <a:srgbClr val="000000"/>
                </a:solidFill>
                <a:latin typeface="Times New Roman"/>
                <a:ea typeface="Times New Roman"/>
                <a:cs typeface="Times New Roman"/>
              </a:defRPr>
            </a:pPr>
            <a:endParaRPr lang="en-US"/>
          </a:p>
        </c:txPr>
      </c:legendEntry>
      <c:legendEntry>
        <c:idx val="3"/>
        <c:txPr>
          <a:bodyPr/>
          <a:lstStyle/>
          <a:p>
            <a:pPr>
              <a:defRPr sz="620" b="0" i="0" u="none" strike="noStrike" baseline="0">
                <a:solidFill>
                  <a:srgbClr val="000000"/>
                </a:solidFill>
                <a:latin typeface="Times New Roman"/>
                <a:ea typeface="Times New Roman"/>
                <a:cs typeface="Times New Roman"/>
              </a:defRPr>
            </a:pPr>
            <a:endParaRPr lang="en-US"/>
          </a:p>
        </c:txPr>
      </c:legendEntry>
      <c:legendEntry>
        <c:idx val="5"/>
        <c:txPr>
          <a:bodyPr/>
          <a:lstStyle/>
          <a:p>
            <a:pPr>
              <a:defRPr sz="620" b="0" i="0" u="none" strike="noStrike" baseline="0">
                <a:solidFill>
                  <a:srgbClr val="000000"/>
                </a:solidFill>
                <a:latin typeface="Times New Roman"/>
                <a:ea typeface="Times New Roman"/>
                <a:cs typeface="Times New Roman"/>
              </a:defRPr>
            </a:pPr>
            <a:endParaRPr lang="en-US"/>
          </a:p>
        </c:txPr>
      </c:legendEntry>
      <c:layout>
        <c:manualLayout>
          <c:xMode val="edge"/>
          <c:yMode val="edge"/>
          <c:x val="0.87479674796747964"/>
          <c:y val="5.8510638297872342E-2"/>
          <c:w val="8.6178861788617889E-2"/>
          <c:h val="0.15780141843971632"/>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000000"/>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oddHeader>&amp;A</c:oddHeader>
      <c:oddFooter>Page &amp;P</c:oddFooter>
    </c:headerFooter>
    <c:pageMargins b="0.5" l="0.5" r="0.5" t="1.5" header="0.5" footer="0.5"/>
    <c:pageSetup orientation="landscape" horizontalDpi="-4" verticalDpi="0"/>
  </c:printSettings>
</c:chartSpace>
</file>

<file path=xl/drawings/_rels/drawing1.xml.rels><?xml version="1.0" encoding="UTF-8" standalone="yes"?>
<Relationships xmlns="http://schemas.openxmlformats.org/package/2006/relationships"><Relationship Id="rId1" Type="http://schemas.openxmlformats.org/officeDocument/2006/relationships/hyperlink" Target="https://ecology.wa.gov/Regulations-Permits/Permits-certifications/Laboratory-Accreditation/Bench-sheets-and-control-charts-for-labs" TargetMode="Externa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47624</xdr:colOff>
      <xdr:row>0</xdr:row>
      <xdr:rowOff>28575</xdr:rowOff>
    </xdr:from>
    <xdr:to>
      <xdr:col>16</xdr:col>
      <xdr:colOff>266700</xdr:colOff>
      <xdr:row>38</xdr:row>
      <xdr:rowOff>28575</xdr:rowOff>
    </xdr:to>
    <xdr:sp macro="" textlink="">
      <xdr:nvSpPr>
        <xdr:cNvPr id="2" name="TextBox 1">
          <a:hlinkClick xmlns:r="http://schemas.openxmlformats.org/officeDocument/2006/relationships" r:id="rId1"/>
        </xdr:cNvPr>
        <xdr:cNvSpPr txBox="1"/>
      </xdr:nvSpPr>
      <xdr:spPr>
        <a:xfrm>
          <a:off x="47624" y="28575"/>
          <a:ext cx="8753476" cy="6153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Control Charts for Labs </a:t>
          </a:r>
        </a:p>
        <a:p>
          <a:r>
            <a:rPr lang="en-US" sz="1200"/>
            <a:t>Using Excel Spreadsheets</a:t>
          </a:r>
        </a:p>
        <a:p>
          <a:endParaRPr lang="en-US" sz="1200"/>
        </a:p>
        <a:p>
          <a:pPr lvl="1"/>
          <a:r>
            <a:rPr lang="en-US" sz="1200" u="sng" baseline="0">
              <a:solidFill>
                <a:schemeClr val="accent5"/>
              </a:solidFill>
              <a:latin typeface="+mn-lt"/>
              <a:ea typeface="+mn-ea"/>
              <a:cs typeface="+mn-cs"/>
            </a:rPr>
            <a:t>Control Charts and Bench Sheets</a:t>
          </a:r>
          <a:r>
            <a:rPr lang="en-US" sz="1200" baseline="0">
              <a:solidFill>
                <a:schemeClr val="dk1"/>
              </a:solidFill>
              <a:latin typeface="+mn-lt"/>
              <a:ea typeface="+mn-ea"/>
              <a:cs typeface="+mn-cs"/>
            </a:rPr>
            <a:t> is a Washington State Department of Ecology website that discusses quality-control tools for laboratories. </a:t>
          </a:r>
        </a:p>
        <a:p>
          <a:pPr lvl="1"/>
          <a:endParaRPr lang="en-US" sz="1200" baseline="0">
            <a:solidFill>
              <a:schemeClr val="dk1"/>
            </a:solidFill>
            <a:latin typeface="+mn-lt"/>
            <a:ea typeface="+mn-ea"/>
            <a:cs typeface="+mn-cs"/>
          </a:endParaRPr>
        </a:p>
        <a:p>
          <a:pPr lvl="1"/>
          <a:r>
            <a:rPr lang="en-US" sz="1200" u="sng" baseline="0">
              <a:solidFill>
                <a:schemeClr val="accent5"/>
              </a:solidFill>
              <a:latin typeface="+mn-lt"/>
              <a:ea typeface="+mn-ea"/>
              <a:cs typeface="+mn-cs"/>
            </a:rPr>
            <a:t>Manuals and Procedures for Accredited Laboratories</a:t>
          </a:r>
          <a:r>
            <a:rPr lang="en-US" sz="1200" baseline="0">
              <a:solidFill>
                <a:schemeClr val="dk1"/>
              </a:solidFill>
              <a:latin typeface="+mn-lt"/>
              <a:ea typeface="+mn-ea"/>
              <a:cs typeface="+mn-cs"/>
            </a:rPr>
            <a:t> offers other resources.</a:t>
          </a:r>
        </a:p>
        <a:p>
          <a:endParaRPr lang="en-US" sz="1200"/>
        </a:p>
        <a:p>
          <a:r>
            <a:rPr lang="en-US"/>
            <a:t>Control charting is a means of visually tracking performance to determine when a procedure is not meeting data quality objectives. Control charts indicate when a procedure is headed out of control so the analyst can pause, eliminate the source of the problem, and prevent the out-of-control situation. These spreadsheets automate the construction and use of control charts. </a:t>
          </a:r>
        </a:p>
        <a:p>
          <a:endParaRPr lang="en-US"/>
        </a:p>
        <a:p>
          <a:r>
            <a:rPr lang="en-US"/>
            <a:t>The</a:t>
          </a:r>
          <a:r>
            <a:rPr lang="en-US" b="1"/>
            <a:t> Standard-solution_Template </a:t>
          </a:r>
          <a:r>
            <a:rPr lang="en-US"/>
            <a:t>tab in this worksheet automates construction of control charts based on analyses of standard solutions (such as the glucose/glutamic acid standard for the BOD test, or a nitrate solution of known value used to check calibration of a spectrophotometer or colorimeter).</a:t>
          </a:r>
        </a:p>
        <a:p>
          <a:endParaRPr lang="en-US"/>
        </a:p>
        <a:p>
          <a:r>
            <a:rPr lang="en-US"/>
            <a:t>The </a:t>
          </a:r>
          <a:r>
            <a:rPr lang="en-US" b="1"/>
            <a:t>Duplicate-solution_Template</a:t>
          </a:r>
          <a:r>
            <a:rPr lang="en-US"/>
            <a:t> is used for monitoring the precision of analysis of duplicate samples. Because the difference between the two analyses is dependent on concentration, the concentration of pairs chosen for the spreadsheet must be in the same order of magnitude (e.g., a Wastewater Treatment Plant could do duplicates on its effluent, and the results would normally be in the same order of magnitude, whereas samples from the influent might vary widely).</a:t>
          </a:r>
        </a:p>
        <a:p>
          <a:endParaRPr lang="en-US"/>
        </a:p>
        <a:p>
          <a:r>
            <a:rPr lang="en-US"/>
            <a:t>When setting up a chart, each computes a standard deviation. For </a:t>
          </a:r>
          <a:r>
            <a:rPr lang="en-US" sz="1100">
              <a:solidFill>
                <a:schemeClr val="dk1"/>
              </a:solidFill>
              <a:effectLst/>
              <a:latin typeface="+mn-lt"/>
              <a:ea typeface="+mn-ea"/>
              <a:cs typeface="+mn-cs"/>
            </a:rPr>
            <a:t>the</a:t>
          </a:r>
          <a:r>
            <a:rPr lang="en-US" sz="1100" b="1">
              <a:solidFill>
                <a:schemeClr val="dk1"/>
              </a:solidFill>
              <a:effectLst/>
              <a:latin typeface="+mn-lt"/>
              <a:ea typeface="+mn-ea"/>
              <a:cs typeface="+mn-cs"/>
            </a:rPr>
            <a:t> Standard-solution_Template. </a:t>
          </a:r>
          <a:r>
            <a:rPr lang="en-US"/>
            <a:t>it is the standard deviation of the results themselves, and for </a:t>
          </a:r>
          <a:r>
            <a:rPr lang="en-US" sz="1100" b="1">
              <a:solidFill>
                <a:schemeClr val="dk1"/>
              </a:solidFill>
              <a:effectLst/>
              <a:latin typeface="+mn-lt"/>
              <a:ea typeface="+mn-ea"/>
              <a:cs typeface="+mn-cs"/>
            </a:rPr>
            <a:t>Duplicate-solution_Template, </a:t>
          </a:r>
          <a:r>
            <a:rPr lang="en-US"/>
            <a:t>it is the standard deviation of the actual difference between the two samples in the duplicate pair. </a:t>
          </a:r>
        </a:p>
        <a:p>
          <a:endParaRPr lang="en-US"/>
        </a:p>
        <a:p>
          <a:r>
            <a:rPr lang="en-US"/>
            <a:t>Based on those standard deviations, each sheet computes and plots upper and lower warning limits (UWL and LWL, respectively) and upper and lower action limits (UAL and LAL, respectively). </a:t>
          </a:r>
        </a:p>
        <a:p>
          <a:endParaRPr lang="en-US"/>
        </a:p>
        <a:p>
          <a:r>
            <a:rPr lang="en-US"/>
            <a:t>The</a:t>
          </a:r>
          <a:r>
            <a:rPr lang="en-US" sz="1100" b="1">
              <a:solidFill>
                <a:schemeClr val="dk1"/>
              </a:solidFill>
              <a:effectLst/>
              <a:latin typeface="+mn-lt"/>
              <a:ea typeface="+mn-ea"/>
              <a:cs typeface="+mn-cs"/>
            </a:rPr>
            <a:t> Standard-solution_Template </a:t>
          </a:r>
          <a:r>
            <a:rPr lang="en-US"/>
            <a:t>computes a mean value around which to plot the warning and control lines; the </a:t>
          </a:r>
          <a:r>
            <a:rPr lang="en-US" sz="1100" b="1">
              <a:solidFill>
                <a:schemeClr val="dk1"/>
              </a:solidFill>
              <a:effectLst/>
              <a:latin typeface="+mn-lt"/>
              <a:ea typeface="+mn-ea"/>
              <a:cs typeface="+mn-cs"/>
            </a:rPr>
            <a:t>Duplicate-solution_Template</a:t>
          </a:r>
          <a:r>
            <a:rPr lang="en-US"/>
            <a:t> plots around a value of 0.00, the expected difference between duplicate analyses of a single sample.</a:t>
          </a:r>
        </a:p>
        <a:p>
          <a:endParaRPr lang="en-US"/>
        </a:p>
        <a:p>
          <a:r>
            <a:rPr lang="en-US"/>
            <a:t>After the blank control chart is constructed, there is no need to enter subsequent values, although doing so will produce a neat and professional-looking chart. Results can just be entered on the chart itself in ink to save time.  Some users of control charts draw lines between successive results on the chart so trends are easier to spot (Excel does this for you automatically, if you enter subsequent results in the program).</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28575</xdr:rowOff>
    </xdr:from>
    <xdr:to>
      <xdr:col>19</xdr:col>
      <xdr:colOff>504825</xdr:colOff>
      <xdr:row>30</xdr:row>
      <xdr:rowOff>9524</xdr:rowOff>
    </xdr:to>
    <xdr:sp macro="" textlink="">
      <xdr:nvSpPr>
        <xdr:cNvPr id="4" name="TextBox 3"/>
        <xdr:cNvSpPr txBox="1"/>
      </xdr:nvSpPr>
      <xdr:spPr>
        <a:xfrm>
          <a:off x="9525" y="28575"/>
          <a:ext cx="10629900" cy="4838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ysClr val="windowText" lastClr="000000"/>
              </a:solidFill>
            </a:rPr>
            <a:t>Precision control chart based on standard solutions</a:t>
          </a:r>
        </a:p>
        <a:p>
          <a:endParaRPr lang="en-US" sz="1200" b="1">
            <a:solidFill>
              <a:sysClr val="windowText" lastClr="000000"/>
            </a:solidFill>
          </a:endParaRPr>
        </a:p>
        <a:p>
          <a:r>
            <a:rPr lang="en-US" sz="1200">
              <a:solidFill>
                <a:sysClr val="windowText" lastClr="000000"/>
              </a:solidFill>
            </a:rPr>
            <a:t>When you click the tab for the "Standard-solution_Template"</a:t>
          </a:r>
          <a:r>
            <a:rPr lang="en-US" sz="1200" baseline="0">
              <a:solidFill>
                <a:sysClr val="windowText" lastClr="000000"/>
              </a:solidFill>
            </a:rPr>
            <a:t> below</a:t>
          </a:r>
          <a:r>
            <a:rPr lang="en-US" sz="1200">
              <a:solidFill>
                <a:sysClr val="windowText" lastClr="000000"/>
              </a:solidFill>
            </a:rPr>
            <a:t>, the</a:t>
          </a:r>
          <a:r>
            <a:rPr lang="en-US" sz="1200" baseline="0">
              <a:solidFill>
                <a:sysClr val="windowText" lastClr="000000"/>
              </a:solidFill>
            </a:rPr>
            <a:t> </a:t>
          </a:r>
          <a:r>
            <a:rPr lang="en-US" sz="1200">
              <a:solidFill>
                <a:sysClr val="windowText" lastClr="000000"/>
              </a:solidFill>
            </a:rPr>
            <a:t>“#DIV/0!” in the “Statistics” block will indicate no data has been entered for use by the program in computing mean, standard deviation, and control limits. To set up the control chart, identify the analyte in Cell A4 (optional) and enter 10-20 analysis values in Cells B6 through B25. The program draws a chart based on only two analyses, but ten or more analyses are recommended for a valid estimate of standard deviation. </a:t>
          </a:r>
        </a:p>
        <a:p>
          <a:endParaRPr lang="en-US" sz="1200">
            <a:solidFill>
              <a:sysClr val="windowText" lastClr="000000"/>
            </a:solidFill>
          </a:endParaRPr>
        </a:p>
        <a:p>
          <a:r>
            <a:rPr lang="en-US" sz="1200">
              <a:solidFill>
                <a:sysClr val="windowText" lastClr="000000"/>
              </a:solidFill>
            </a:rPr>
            <a:t>Excel automatically chooses the upper and lower limits of the “Y” axis. This may cause the UAL, UWL, LWL, and LAL lines to be placed very close together on the chart which would cause the chart to lose definition and usefulness. Avoid this problem by setting the upper and lower limits of the “Y” axis by double clicking anywhere in the control chart, clicking on the “Y” axis, and then choosing FORMAT, SELECTED AXIS, SCALE, and setting the minimum value just below the LAL value, and the maximum just above the UAL. Choose whatever is appropriate for the major and minor units. Once these values are set, they stay with the saved file.</a:t>
          </a:r>
        </a:p>
        <a:p>
          <a:endParaRPr lang="en-US" sz="1200">
            <a:solidFill>
              <a:sysClr val="windowText" lastClr="000000"/>
            </a:solidFill>
          </a:endParaRPr>
        </a:p>
        <a:p>
          <a:r>
            <a:rPr lang="en-US" sz="1200">
              <a:solidFill>
                <a:sysClr val="windowText" lastClr="000000"/>
              </a:solidFill>
            </a:rPr>
            <a:t>After sufficient values have been entered B6 - B25, the chart is ready to use, and subsequent values may be entered in Cells D6 through D35. As many as 30 values may be plotted before a new chart must be constructed. Once 30 values have been entered, values for the last 20 (i.e., Tests 11-30) may be copied to B6 - B25. The program will compute a new standard deviation and plot a new chart based on the most recent data. Values in Cells D6 - D35 should then be erased (block, then EDIT, CLEAR, CONTENTS).</a:t>
          </a:r>
        </a:p>
        <a:p>
          <a:endParaRPr lang="en-US" sz="1200">
            <a:solidFill>
              <a:sysClr val="windowText" lastClr="000000"/>
            </a:solidFill>
          </a:endParaRPr>
        </a:p>
        <a:p>
          <a:r>
            <a:rPr lang="en-US" sz="1200">
              <a:solidFill>
                <a:sysClr val="windowText" lastClr="000000"/>
              </a:solidFill>
            </a:rPr>
            <a:t>NOTE: Once you have entered data on "Standard-solution_Template," be sure to save your file under a new name, perhaps something associated with the analyte (e.g., "BODChart.xls").</a:t>
          </a:r>
        </a:p>
        <a:p>
          <a:endParaRPr lang="en-US" sz="1200">
            <a:solidFill>
              <a:sysClr val="windowText" lastClr="000000"/>
            </a:solidFill>
          </a:endParaRPr>
        </a:p>
        <a:p>
          <a:r>
            <a:rPr lang="en-US" sz="1200">
              <a:solidFill>
                <a:sysClr val="windowText" lastClr="000000"/>
              </a:solidFill>
            </a:rPr>
            <a:t>Open the sheet tab called "Standard-solution_Example"</a:t>
          </a:r>
          <a:r>
            <a:rPr lang="en-US" sz="1200" baseline="0">
              <a:solidFill>
                <a:sysClr val="windowText" lastClr="000000"/>
              </a:solidFill>
            </a:rPr>
            <a:t> </a:t>
          </a:r>
          <a:r>
            <a:rPr lang="en-US" sz="1200">
              <a:solidFill>
                <a:sysClr val="windowText" lastClr="000000"/>
              </a:solidFill>
            </a:rPr>
            <a:t>for an example of a chart that has already been constructed and used for BOD determinations. You will see</a:t>
          </a:r>
          <a:r>
            <a:rPr lang="en-US" sz="1200" baseline="0">
              <a:solidFill>
                <a:sysClr val="windowText" lastClr="000000"/>
              </a:solidFill>
            </a:rPr>
            <a:t> </a:t>
          </a:r>
          <a:r>
            <a:rPr lang="en-US" sz="1200">
              <a:solidFill>
                <a:sysClr val="windowText" lastClr="000000"/>
              </a:solidFill>
            </a:rPr>
            <a:t>that the procedure was in control until Test #19 or so when a downward trend started. By the time this lab got to Test #28 (or earlier), they should have noticed this trend and taken corrective action.</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3</xdr:row>
      <xdr:rowOff>0</xdr:rowOff>
    </xdr:from>
    <xdr:to>
      <xdr:col>16</xdr:col>
      <xdr:colOff>514350</xdr:colOff>
      <xdr:row>36</xdr:row>
      <xdr:rowOff>0</xdr:rowOff>
    </xdr:to>
    <xdr:graphicFrame macro="">
      <xdr:nvGraphicFramePr>
        <xdr:cNvPr id="103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3</xdr:row>
      <xdr:rowOff>0</xdr:rowOff>
    </xdr:from>
    <xdr:to>
      <xdr:col>16</xdr:col>
      <xdr:colOff>514350</xdr:colOff>
      <xdr:row>36</xdr:row>
      <xdr:rowOff>0</xdr:rowOff>
    </xdr:to>
    <xdr:graphicFrame macro="">
      <xdr:nvGraphicFramePr>
        <xdr:cNvPr id="410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28575</xdr:colOff>
      <xdr:row>0</xdr:row>
      <xdr:rowOff>9525</xdr:rowOff>
    </xdr:from>
    <xdr:to>
      <xdr:col>13</xdr:col>
      <xdr:colOff>466725</xdr:colOff>
      <xdr:row>7</xdr:row>
      <xdr:rowOff>123825</xdr:rowOff>
    </xdr:to>
    <xdr:sp macro="" textlink="">
      <xdr:nvSpPr>
        <xdr:cNvPr id="2" name="TextBox 1"/>
        <xdr:cNvSpPr txBox="1">
          <a:spLocks noChangeArrowheads="1"/>
        </xdr:cNvSpPr>
      </xdr:nvSpPr>
      <xdr:spPr bwMode="auto">
        <a:xfrm>
          <a:off x="28575" y="9525"/>
          <a:ext cx="7372350" cy="12477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prstDash val="solid"/>
          <a:miter lim="800000"/>
          <a:headEnd/>
          <a:tailEnd/>
        </a:ln>
      </xdr:spPr>
      <xdr:txBody>
        <a:bodyPr vertOverflow="clip" wrap="square" lIns="36576" tIns="32004" rIns="0" bIns="0" anchor="t" upright="1"/>
        <a:lstStyle/>
        <a:p>
          <a:pPr algn="l" rtl="0">
            <a:defRPr sz="1000"/>
          </a:pPr>
          <a:r>
            <a:rPr lang="en-US" sz="1400" b="1" i="0" u="none" strike="noStrike" baseline="0">
              <a:solidFill>
                <a:srgbClr val="000000"/>
              </a:solidFill>
              <a:latin typeface="Calibri"/>
            </a:rPr>
            <a:t>Precision control chart for duplicate measurements</a:t>
          </a:r>
        </a:p>
        <a:p>
          <a:pPr algn="l" rtl="0">
            <a:defRPr sz="1000"/>
          </a:pPr>
          <a:r>
            <a:rPr lang="en-US" sz="1100" b="0" i="0" u="none" strike="noStrike" baseline="0">
              <a:solidFill>
                <a:srgbClr val="000000"/>
              </a:solidFill>
              <a:latin typeface="+mn-lt"/>
            </a:rPr>
            <a:t>The "Duplicate-solution_Template" in the next tab below is for constructing and using a control chart based in pairs of analyses (i.e., duplicates) for a single sample. The two values are entered in Cells B6 - B25 and C6 - C25. Enter at least 10, but preferably enter 20 pairs. As with the "Standard-solution_Template", the last 20 pairs in Cells E-6 - E35 and F-6 - F35 may be used to construct a new control chart by copying them to Cells B6 - B25 and C6 - C25.  See the "Duplicate-solution_Example" tab as an example of this kind of chart.</a:t>
          </a:r>
        </a:p>
        <a:p>
          <a:pPr algn="l" rtl="0">
            <a:defRPr sz="1000"/>
          </a:pPr>
          <a:endParaRPr lang="en-US" sz="1100" b="0" i="0" u="none" strike="noStrike" baseline="0">
            <a:solidFill>
              <a:srgbClr val="000000"/>
            </a:solidFill>
            <a:latin typeface="Calibri"/>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2</xdr:row>
      <xdr:rowOff>9525</xdr:rowOff>
    </xdr:from>
    <xdr:to>
      <xdr:col>17</xdr:col>
      <xdr:colOff>523875</xdr:colOff>
      <xdr:row>35</xdr:row>
      <xdr:rowOff>0</xdr:rowOff>
    </xdr:to>
    <xdr:graphicFrame macro="">
      <xdr:nvGraphicFramePr>
        <xdr:cNvPr id="1536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2</xdr:row>
      <xdr:rowOff>9525</xdr:rowOff>
    </xdr:from>
    <xdr:to>
      <xdr:col>17</xdr:col>
      <xdr:colOff>523875</xdr:colOff>
      <xdr:row>35</xdr:row>
      <xdr:rowOff>0</xdr:rowOff>
    </xdr:to>
    <xdr:graphicFrame macro="">
      <xdr:nvGraphicFramePr>
        <xdr:cNvPr id="1434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cy.wa.gov/programs/eap/labs/documents/STDEXAMP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ecy.wa.gov/programs/eap/labs/documents/DUPEXAMP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ARDS"/>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ow r="7">
          <cell r="C7">
            <v>38749</v>
          </cell>
          <cell r="D7">
            <v>5.07</v>
          </cell>
          <cell r="W7">
            <v>5.1768536820735767</v>
          </cell>
          <cell r="X7">
            <v>5.1080691213823846</v>
          </cell>
          <cell r="Y7">
            <v>4.9704999999999995</v>
          </cell>
          <cell r="Z7">
            <v>4.8329308786176144</v>
          </cell>
          <cell r="AA7">
            <v>4.7641463179264223</v>
          </cell>
        </row>
        <row r="8">
          <cell r="C8">
            <v>38750</v>
          </cell>
          <cell r="D8">
            <v>4.8600000000000003</v>
          </cell>
          <cell r="W8">
            <v>5.1768536820735767</v>
          </cell>
          <cell r="X8">
            <v>5.1080691213823846</v>
          </cell>
          <cell r="Y8">
            <v>4.9704999999999995</v>
          </cell>
          <cell r="Z8">
            <v>4.8329308786176144</v>
          </cell>
          <cell r="AA8">
            <v>4.7641463179264223</v>
          </cell>
        </row>
        <row r="9">
          <cell r="C9">
            <v>38751</v>
          </cell>
          <cell r="D9">
            <v>5</v>
          </cell>
          <cell r="W9">
            <v>5.1768536820735767</v>
          </cell>
          <cell r="X9">
            <v>5.1080691213823846</v>
          </cell>
          <cell r="Y9">
            <v>4.9704999999999995</v>
          </cell>
          <cell r="Z9">
            <v>4.8329308786176144</v>
          </cell>
          <cell r="AA9">
            <v>4.7641463179264223</v>
          </cell>
        </row>
        <row r="10">
          <cell r="C10">
            <v>38754</v>
          </cell>
          <cell r="D10">
            <v>4.8499999999999996</v>
          </cell>
          <cell r="W10">
            <v>5.1768536820735767</v>
          </cell>
          <cell r="X10">
            <v>5.1080691213823846</v>
          </cell>
          <cell r="Y10">
            <v>4.9704999999999995</v>
          </cell>
          <cell r="Z10">
            <v>4.8329308786176144</v>
          </cell>
          <cell r="AA10">
            <v>4.7641463179264223</v>
          </cell>
        </row>
        <row r="11">
          <cell r="C11">
            <v>38755</v>
          </cell>
          <cell r="D11">
            <v>4.92</v>
          </cell>
          <cell r="W11">
            <v>5.1768536820735767</v>
          </cell>
          <cell r="X11">
            <v>5.1080691213823846</v>
          </cell>
          <cell r="Y11">
            <v>4.9704999999999995</v>
          </cell>
          <cell r="Z11">
            <v>4.8329308786176144</v>
          </cell>
          <cell r="AA11">
            <v>4.7641463179264223</v>
          </cell>
        </row>
        <row r="12">
          <cell r="C12">
            <v>38756</v>
          </cell>
          <cell r="D12">
            <v>4.8899999999999997</v>
          </cell>
          <cell r="W12">
            <v>5.1768536820735767</v>
          </cell>
          <cell r="X12">
            <v>5.1080691213823846</v>
          </cell>
          <cell r="Y12">
            <v>4.9704999999999995</v>
          </cell>
          <cell r="Z12">
            <v>4.8329308786176144</v>
          </cell>
          <cell r="AA12">
            <v>4.7641463179264223</v>
          </cell>
        </row>
        <row r="13">
          <cell r="C13">
            <v>38757</v>
          </cell>
          <cell r="D13">
            <v>4.97</v>
          </cell>
          <cell r="W13">
            <v>5.1768536820735767</v>
          </cell>
          <cell r="X13">
            <v>5.1080691213823846</v>
          </cell>
          <cell r="Y13">
            <v>4.9704999999999995</v>
          </cell>
          <cell r="Z13">
            <v>4.8329308786176144</v>
          </cell>
          <cell r="AA13">
            <v>4.7641463179264223</v>
          </cell>
        </row>
        <row r="14">
          <cell r="C14">
            <v>38758</v>
          </cell>
          <cell r="D14">
            <v>4.79</v>
          </cell>
          <cell r="W14">
            <v>5.1768536820735767</v>
          </cell>
          <cell r="X14">
            <v>5.1080691213823846</v>
          </cell>
          <cell r="Y14">
            <v>4.9704999999999995</v>
          </cell>
          <cell r="Z14">
            <v>4.8329308786176144</v>
          </cell>
          <cell r="AA14">
            <v>4.7641463179264223</v>
          </cell>
        </row>
        <row r="15">
          <cell r="C15">
            <v>38761</v>
          </cell>
          <cell r="D15">
            <v>4.9000000000000004</v>
          </cell>
          <cell r="W15">
            <v>5.1768536820735767</v>
          </cell>
          <cell r="X15">
            <v>5.1080691213823846</v>
          </cell>
          <cell r="Y15">
            <v>4.9704999999999995</v>
          </cell>
          <cell r="Z15">
            <v>4.8329308786176144</v>
          </cell>
          <cell r="AA15">
            <v>4.7641463179264223</v>
          </cell>
        </row>
        <row r="16">
          <cell r="W16">
            <v>5.1768536820735767</v>
          </cell>
          <cell r="X16">
            <v>5.1080691213823846</v>
          </cell>
          <cell r="Y16">
            <v>4.9704999999999995</v>
          </cell>
          <cell r="Z16">
            <v>4.8329308786176144</v>
          </cell>
          <cell r="AA16">
            <v>4.7641463179264223</v>
          </cell>
        </row>
        <row r="17">
          <cell r="W17">
            <v>5.1768536820735767</v>
          </cell>
          <cell r="X17">
            <v>5.1080691213823846</v>
          </cell>
          <cell r="Y17">
            <v>4.9704999999999995</v>
          </cell>
          <cell r="Z17">
            <v>4.8329308786176144</v>
          </cell>
          <cell r="AA17">
            <v>4.7641463179264223</v>
          </cell>
        </row>
        <row r="18">
          <cell r="W18">
            <v>5.1768536820735767</v>
          </cell>
          <cell r="X18">
            <v>5.1080691213823846</v>
          </cell>
          <cell r="Y18">
            <v>4.9704999999999995</v>
          </cell>
          <cell r="Z18">
            <v>4.8329308786176144</v>
          </cell>
          <cell r="AA18">
            <v>4.7641463179264223</v>
          </cell>
        </row>
        <row r="19">
          <cell r="W19">
            <v>5.1768536820735767</v>
          </cell>
          <cell r="X19">
            <v>5.1080691213823846</v>
          </cell>
          <cell r="Y19">
            <v>4.9704999999999995</v>
          </cell>
          <cell r="Z19">
            <v>4.8329308786176144</v>
          </cell>
          <cell r="AA19">
            <v>4.7641463179264223</v>
          </cell>
        </row>
        <row r="20">
          <cell r="W20">
            <v>5.1768536820735767</v>
          </cell>
          <cell r="X20">
            <v>5.1080691213823846</v>
          </cell>
          <cell r="Y20">
            <v>4.9704999999999995</v>
          </cell>
          <cell r="Z20">
            <v>4.8329308786176144</v>
          </cell>
          <cell r="AA20">
            <v>4.7641463179264223</v>
          </cell>
        </row>
        <row r="21">
          <cell r="W21">
            <v>5.1768536820735767</v>
          </cell>
          <cell r="X21">
            <v>5.1080691213823846</v>
          </cell>
          <cell r="Y21">
            <v>4.9704999999999995</v>
          </cell>
          <cell r="Z21">
            <v>4.8329308786176144</v>
          </cell>
          <cell r="AA21">
            <v>4.7641463179264223</v>
          </cell>
        </row>
        <row r="22">
          <cell r="W22">
            <v>5.1768536820735767</v>
          </cell>
          <cell r="X22">
            <v>5.1080691213823846</v>
          </cell>
          <cell r="Y22">
            <v>4.9704999999999995</v>
          </cell>
          <cell r="Z22">
            <v>4.8329308786176144</v>
          </cell>
          <cell r="AA22">
            <v>4.7641463179264223</v>
          </cell>
        </row>
        <row r="23">
          <cell r="W23">
            <v>5.1768536820735767</v>
          </cell>
          <cell r="X23">
            <v>5.1080691213823846</v>
          </cell>
          <cell r="Y23">
            <v>4.9704999999999995</v>
          </cell>
          <cell r="Z23">
            <v>4.8329308786176144</v>
          </cell>
          <cell r="AA23">
            <v>4.7641463179264223</v>
          </cell>
        </row>
        <row r="24">
          <cell r="W24">
            <v>5.1768536820735767</v>
          </cell>
          <cell r="X24">
            <v>5.1080691213823846</v>
          </cell>
          <cell r="Y24">
            <v>4.9704999999999995</v>
          </cell>
          <cell r="Z24">
            <v>4.8329308786176144</v>
          </cell>
          <cell r="AA24">
            <v>4.7641463179264223</v>
          </cell>
        </row>
        <row r="25">
          <cell r="W25">
            <v>5.1768536820735767</v>
          </cell>
          <cell r="X25">
            <v>5.1080691213823846</v>
          </cell>
          <cell r="Y25">
            <v>4.9704999999999995</v>
          </cell>
          <cell r="Z25">
            <v>4.8329308786176144</v>
          </cell>
          <cell r="AA25">
            <v>4.7641463179264223</v>
          </cell>
        </row>
        <row r="26">
          <cell r="W26">
            <v>5.1768536820735767</v>
          </cell>
          <cell r="X26">
            <v>5.1080691213823846</v>
          </cell>
          <cell r="Y26">
            <v>4.9704999999999995</v>
          </cell>
          <cell r="Z26">
            <v>4.8329308786176144</v>
          </cell>
          <cell r="AA26">
            <v>4.7641463179264223</v>
          </cell>
        </row>
        <row r="27">
          <cell r="W27">
            <v>5.1768536820735767</v>
          </cell>
          <cell r="X27">
            <v>5.1080691213823846</v>
          </cell>
          <cell r="Y27">
            <v>4.9704999999999995</v>
          </cell>
          <cell r="Z27">
            <v>4.8329308786176144</v>
          </cell>
          <cell r="AA27">
            <v>4.7641463179264223</v>
          </cell>
        </row>
        <row r="28">
          <cell r="W28">
            <v>5.1768536820735767</v>
          </cell>
          <cell r="X28">
            <v>5.1080691213823846</v>
          </cell>
          <cell r="Y28">
            <v>4.9704999999999995</v>
          </cell>
          <cell r="Z28">
            <v>4.8329308786176144</v>
          </cell>
          <cell r="AA28">
            <v>4.7641463179264223</v>
          </cell>
        </row>
        <row r="29">
          <cell r="W29">
            <v>5.1768536820735767</v>
          </cell>
          <cell r="X29">
            <v>5.1080691213823846</v>
          </cell>
          <cell r="Y29">
            <v>4.9704999999999995</v>
          </cell>
          <cell r="Z29">
            <v>4.8329308786176144</v>
          </cell>
          <cell r="AA29">
            <v>4.7641463179264223</v>
          </cell>
        </row>
        <row r="30">
          <cell r="W30">
            <v>5.1768536820735767</v>
          </cell>
          <cell r="X30">
            <v>5.1080691213823846</v>
          </cell>
          <cell r="Y30">
            <v>4.9704999999999995</v>
          </cell>
          <cell r="Z30">
            <v>4.8329308786176144</v>
          </cell>
          <cell r="AA30">
            <v>4.7641463179264223</v>
          </cell>
        </row>
        <row r="31">
          <cell r="W31">
            <v>5.1768536820735767</v>
          </cell>
          <cell r="X31">
            <v>5.1080691213823846</v>
          </cell>
          <cell r="Y31">
            <v>4.9704999999999995</v>
          </cell>
          <cell r="Z31">
            <v>4.8329308786176144</v>
          </cell>
          <cell r="AA31">
            <v>4.7641463179264223</v>
          </cell>
        </row>
        <row r="32">
          <cell r="W32">
            <v>5.1768536820735767</v>
          </cell>
          <cell r="X32">
            <v>5.1080691213823846</v>
          </cell>
          <cell r="Y32">
            <v>4.9704999999999995</v>
          </cell>
          <cell r="Z32">
            <v>4.8329308786176144</v>
          </cell>
          <cell r="AA32">
            <v>4.7641463179264223</v>
          </cell>
        </row>
        <row r="33">
          <cell r="W33">
            <v>5.1768536820735767</v>
          </cell>
          <cell r="X33">
            <v>5.1080691213823846</v>
          </cell>
          <cell r="Y33">
            <v>4.9704999999999995</v>
          </cell>
          <cell r="Z33">
            <v>4.8329308786176144</v>
          </cell>
          <cell r="AA33">
            <v>4.7641463179264223</v>
          </cell>
        </row>
        <row r="34">
          <cell r="W34">
            <v>5.1768536820735767</v>
          </cell>
          <cell r="X34">
            <v>5.1080691213823846</v>
          </cell>
          <cell r="Y34">
            <v>4.9704999999999995</v>
          </cell>
          <cell r="Z34">
            <v>4.8329308786176144</v>
          </cell>
          <cell r="AA34">
            <v>4.7641463179264223</v>
          </cell>
        </row>
        <row r="35">
          <cell r="W35">
            <v>5.1768536820735767</v>
          </cell>
          <cell r="X35">
            <v>5.1080691213823846</v>
          </cell>
          <cell r="Y35">
            <v>4.9704999999999995</v>
          </cell>
          <cell r="Z35">
            <v>4.8329308786176144</v>
          </cell>
          <cell r="AA35">
            <v>4.7641463179264223</v>
          </cell>
        </row>
        <row r="36">
          <cell r="W36">
            <v>5.1768536820735767</v>
          </cell>
          <cell r="X36">
            <v>5.1080691213823846</v>
          </cell>
          <cell r="Y36">
            <v>4.9704999999999995</v>
          </cell>
          <cell r="Z36">
            <v>4.8329308786176144</v>
          </cell>
          <cell r="AA36">
            <v>4.7641463179264223</v>
          </cell>
        </row>
        <row r="40">
          <cell r="AA40">
            <v>4.7641463179264223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UPLICATES"/>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ow r="6">
          <cell r="G6">
            <v>-0.80000000000000027</v>
          </cell>
          <cell r="W6">
            <v>3.858452785085861</v>
          </cell>
          <cell r="X6">
            <v>2.5723018567239073</v>
          </cell>
          <cell r="Y6">
            <v>0</v>
          </cell>
          <cell r="Z6">
            <v>-2.5723018567239073</v>
          </cell>
          <cell r="AA6">
            <v>-3.858452785085861</v>
          </cell>
        </row>
        <row r="7">
          <cell r="G7">
            <v>0.90000000000000013</v>
          </cell>
          <cell r="W7">
            <v>3.858452785085861</v>
          </cell>
          <cell r="X7">
            <v>2.5723018567239073</v>
          </cell>
          <cell r="Y7">
            <v>0</v>
          </cell>
          <cell r="Z7">
            <v>-2.5723018567239073</v>
          </cell>
          <cell r="AA7">
            <v>-3.858452785085861</v>
          </cell>
        </row>
        <row r="8">
          <cell r="G8">
            <v>-0.79999999999999982</v>
          </cell>
          <cell r="W8">
            <v>3.858452785085861</v>
          </cell>
          <cell r="X8">
            <v>2.5723018567239073</v>
          </cell>
          <cell r="Y8">
            <v>0</v>
          </cell>
          <cell r="Z8">
            <v>-2.5723018567239073</v>
          </cell>
          <cell r="AA8">
            <v>-3.858452785085861</v>
          </cell>
        </row>
        <row r="9">
          <cell r="G9">
            <v>0.30000000000000027</v>
          </cell>
          <cell r="W9">
            <v>3.858452785085861</v>
          </cell>
          <cell r="X9">
            <v>2.5723018567239073</v>
          </cell>
          <cell r="Y9">
            <v>0</v>
          </cell>
          <cell r="Z9">
            <v>-2.5723018567239073</v>
          </cell>
          <cell r="AA9">
            <v>-3.858452785085861</v>
          </cell>
        </row>
        <row r="10">
          <cell r="G10">
            <v>-0.79999999999999982</v>
          </cell>
          <cell r="W10">
            <v>3.858452785085861</v>
          </cell>
          <cell r="X10">
            <v>2.5723018567239073</v>
          </cell>
          <cell r="Y10">
            <v>0</v>
          </cell>
          <cell r="Z10">
            <v>-2.5723018567239073</v>
          </cell>
          <cell r="AA10">
            <v>-3.858452785085861</v>
          </cell>
        </row>
        <row r="11">
          <cell r="G11">
            <v>1.8000000000000003</v>
          </cell>
          <cell r="W11">
            <v>3.858452785085861</v>
          </cell>
          <cell r="X11">
            <v>2.5723018567239073</v>
          </cell>
          <cell r="Y11">
            <v>0</v>
          </cell>
          <cell r="Z11">
            <v>-2.5723018567239073</v>
          </cell>
          <cell r="AA11">
            <v>-3.858452785085861</v>
          </cell>
        </row>
        <row r="12">
          <cell r="G12">
            <v>-1.0999999999999996</v>
          </cell>
          <cell r="W12">
            <v>3.858452785085861</v>
          </cell>
          <cell r="X12">
            <v>2.5723018567239073</v>
          </cell>
          <cell r="Y12">
            <v>0</v>
          </cell>
          <cell r="Z12">
            <v>-2.5723018567239073</v>
          </cell>
          <cell r="AA12">
            <v>-3.858452785085861</v>
          </cell>
        </row>
        <row r="13">
          <cell r="G13">
            <v>-1.6</v>
          </cell>
          <cell r="W13">
            <v>3.858452785085861</v>
          </cell>
          <cell r="X13">
            <v>2.5723018567239073</v>
          </cell>
          <cell r="Y13">
            <v>0</v>
          </cell>
          <cell r="Z13">
            <v>-2.5723018567239073</v>
          </cell>
          <cell r="AA13">
            <v>-3.858452785085861</v>
          </cell>
        </row>
        <row r="14">
          <cell r="G14">
            <v>1.0999999999999996</v>
          </cell>
          <cell r="W14">
            <v>3.858452785085861</v>
          </cell>
          <cell r="X14">
            <v>2.5723018567239073</v>
          </cell>
          <cell r="Y14">
            <v>0</v>
          </cell>
          <cell r="Z14">
            <v>-2.5723018567239073</v>
          </cell>
          <cell r="AA14">
            <v>-3.858452785085861</v>
          </cell>
        </row>
        <row r="15">
          <cell r="G15">
            <v>9.9999999999999645E-2</v>
          </cell>
          <cell r="W15">
            <v>3.858452785085861</v>
          </cell>
          <cell r="X15">
            <v>2.5723018567239073</v>
          </cell>
          <cell r="Y15">
            <v>0</v>
          </cell>
          <cell r="Z15">
            <v>-2.5723018567239073</v>
          </cell>
          <cell r="AA15">
            <v>-3.858452785085861</v>
          </cell>
        </row>
        <row r="16">
          <cell r="G16">
            <v>-2</v>
          </cell>
          <cell r="W16">
            <v>3.858452785085861</v>
          </cell>
          <cell r="X16">
            <v>2.5723018567239073</v>
          </cell>
          <cell r="Y16">
            <v>0</v>
          </cell>
          <cell r="Z16">
            <v>-2.5723018567239073</v>
          </cell>
          <cell r="AA16">
            <v>-3.858452785085861</v>
          </cell>
        </row>
        <row r="17">
          <cell r="G17">
            <v>1</v>
          </cell>
          <cell r="W17">
            <v>3.858452785085861</v>
          </cell>
          <cell r="X17">
            <v>2.5723018567239073</v>
          </cell>
          <cell r="Y17">
            <v>0</v>
          </cell>
          <cell r="Z17">
            <v>-2.5723018567239073</v>
          </cell>
          <cell r="AA17">
            <v>-3.858452785085861</v>
          </cell>
        </row>
        <row r="18">
          <cell r="G18">
            <v>0.20000000000000018</v>
          </cell>
          <cell r="W18">
            <v>3.858452785085861</v>
          </cell>
          <cell r="X18">
            <v>2.5723018567239073</v>
          </cell>
          <cell r="Y18">
            <v>0</v>
          </cell>
          <cell r="Z18">
            <v>-2.5723018567239073</v>
          </cell>
          <cell r="AA18">
            <v>-3.858452785085861</v>
          </cell>
        </row>
        <row r="19">
          <cell r="G19">
            <v>0.5</v>
          </cell>
          <cell r="W19">
            <v>3.858452785085861</v>
          </cell>
          <cell r="X19">
            <v>2.5723018567239073</v>
          </cell>
          <cell r="Y19">
            <v>0</v>
          </cell>
          <cell r="Z19">
            <v>-2.5723018567239073</v>
          </cell>
          <cell r="AA19">
            <v>-3.858452785085861</v>
          </cell>
        </row>
        <row r="20">
          <cell r="G20">
            <v>3.5000000000000004</v>
          </cell>
          <cell r="W20">
            <v>3.858452785085861</v>
          </cell>
          <cell r="X20">
            <v>2.5723018567239073</v>
          </cell>
          <cell r="Y20">
            <v>0</v>
          </cell>
          <cell r="Z20">
            <v>-2.5723018567239073</v>
          </cell>
          <cell r="AA20">
            <v>-3.858452785085861</v>
          </cell>
        </row>
        <row r="21">
          <cell r="G21">
            <v>-2.7</v>
          </cell>
          <cell r="W21">
            <v>3.858452785085861</v>
          </cell>
          <cell r="X21">
            <v>2.5723018567239073</v>
          </cell>
          <cell r="Y21">
            <v>0</v>
          </cell>
          <cell r="Z21">
            <v>-2.5723018567239073</v>
          </cell>
          <cell r="AA21">
            <v>-3.858452785085861</v>
          </cell>
        </row>
        <row r="22">
          <cell r="G22">
            <v>0.59999999999999964</v>
          </cell>
          <cell r="W22">
            <v>3.858452785085861</v>
          </cell>
          <cell r="X22">
            <v>2.5723018567239073</v>
          </cell>
          <cell r="Y22">
            <v>0</v>
          </cell>
          <cell r="Z22">
            <v>-2.5723018567239073</v>
          </cell>
          <cell r="AA22">
            <v>-3.858452785085861</v>
          </cell>
        </row>
        <row r="23">
          <cell r="G23">
            <v>-1.7000000000000002</v>
          </cell>
          <cell r="W23">
            <v>3.858452785085861</v>
          </cell>
          <cell r="X23">
            <v>2.5723018567239073</v>
          </cell>
          <cell r="Y23">
            <v>0</v>
          </cell>
          <cell r="Z23">
            <v>-2.5723018567239073</v>
          </cell>
          <cell r="AA23">
            <v>-3.858452785085861</v>
          </cell>
        </row>
        <row r="24">
          <cell r="G24">
            <v>-3.4000000000000004</v>
          </cell>
          <cell r="W24">
            <v>3.858452785085861</v>
          </cell>
          <cell r="X24">
            <v>2.5723018567239073</v>
          </cell>
          <cell r="Y24">
            <v>0</v>
          </cell>
          <cell r="Z24">
            <v>-2.5723018567239073</v>
          </cell>
          <cell r="AA24">
            <v>-3.858452785085861</v>
          </cell>
        </row>
        <row r="25">
          <cell r="G25">
            <v>3.7</v>
          </cell>
          <cell r="W25">
            <v>3.858452785085861</v>
          </cell>
          <cell r="X25">
            <v>2.5723018567239073</v>
          </cell>
          <cell r="Y25">
            <v>0</v>
          </cell>
          <cell r="Z25">
            <v>-2.5723018567239073</v>
          </cell>
          <cell r="AA25">
            <v>-3.858452785085861</v>
          </cell>
        </row>
        <row r="26">
          <cell r="G26" t="str">
            <v/>
          </cell>
          <cell r="W26">
            <v>3.858452785085861</v>
          </cell>
          <cell r="X26">
            <v>2.5723018567239073</v>
          </cell>
          <cell r="Y26">
            <v>0</v>
          </cell>
          <cell r="Z26">
            <v>-2.5723018567239073</v>
          </cell>
          <cell r="AA26">
            <v>-3.858452785085861</v>
          </cell>
        </row>
        <row r="27">
          <cell r="G27" t="str">
            <v/>
          </cell>
          <cell r="W27">
            <v>3.858452785085861</v>
          </cell>
          <cell r="X27">
            <v>2.5723018567239073</v>
          </cell>
          <cell r="Y27">
            <v>0</v>
          </cell>
          <cell r="Z27">
            <v>-2.5723018567239073</v>
          </cell>
          <cell r="AA27">
            <v>-3.858452785085861</v>
          </cell>
        </row>
        <row r="28">
          <cell r="G28" t="str">
            <v/>
          </cell>
          <cell r="W28">
            <v>3.858452785085861</v>
          </cell>
          <cell r="X28">
            <v>2.5723018567239073</v>
          </cell>
          <cell r="Y28">
            <v>0</v>
          </cell>
          <cell r="Z28">
            <v>-2.5723018567239073</v>
          </cell>
          <cell r="AA28">
            <v>-3.858452785085861</v>
          </cell>
        </row>
        <row r="29">
          <cell r="G29" t="str">
            <v/>
          </cell>
          <cell r="W29">
            <v>3.858452785085861</v>
          </cell>
          <cell r="X29">
            <v>2.5723018567239073</v>
          </cell>
          <cell r="Y29">
            <v>0</v>
          </cell>
          <cell r="Z29">
            <v>-2.5723018567239073</v>
          </cell>
          <cell r="AA29">
            <v>-3.858452785085861</v>
          </cell>
        </row>
        <row r="30">
          <cell r="G30" t="str">
            <v/>
          </cell>
          <cell r="W30">
            <v>3.858452785085861</v>
          </cell>
          <cell r="X30">
            <v>2.5723018567239073</v>
          </cell>
          <cell r="Y30">
            <v>0</v>
          </cell>
          <cell r="Z30">
            <v>-2.5723018567239073</v>
          </cell>
          <cell r="AA30">
            <v>-3.858452785085861</v>
          </cell>
        </row>
        <row r="31">
          <cell r="G31" t="str">
            <v/>
          </cell>
          <cell r="W31">
            <v>3.858452785085861</v>
          </cell>
          <cell r="X31">
            <v>2.5723018567239073</v>
          </cell>
          <cell r="Y31">
            <v>0</v>
          </cell>
          <cell r="Z31">
            <v>-2.5723018567239073</v>
          </cell>
          <cell r="AA31">
            <v>-3.858452785085861</v>
          </cell>
        </row>
        <row r="32">
          <cell r="G32" t="str">
            <v/>
          </cell>
          <cell r="W32">
            <v>3.858452785085861</v>
          </cell>
          <cell r="X32">
            <v>2.5723018567239073</v>
          </cell>
          <cell r="Y32">
            <v>0</v>
          </cell>
          <cell r="Z32">
            <v>-2.5723018567239073</v>
          </cell>
          <cell r="AA32">
            <v>-3.858452785085861</v>
          </cell>
        </row>
        <row r="33">
          <cell r="G33" t="str">
            <v/>
          </cell>
          <cell r="W33">
            <v>3.858452785085861</v>
          </cell>
          <cell r="X33">
            <v>2.5723018567239073</v>
          </cell>
          <cell r="Y33">
            <v>0</v>
          </cell>
          <cell r="Z33">
            <v>-2.5723018567239073</v>
          </cell>
          <cell r="AA33">
            <v>-3.858452785085861</v>
          </cell>
        </row>
        <row r="34">
          <cell r="G34" t="str">
            <v/>
          </cell>
          <cell r="W34">
            <v>3.858452785085861</v>
          </cell>
          <cell r="X34">
            <v>2.5723018567239073</v>
          </cell>
          <cell r="Y34">
            <v>0</v>
          </cell>
          <cell r="Z34">
            <v>-2.5723018567239073</v>
          </cell>
          <cell r="AA34">
            <v>-3.858452785085861</v>
          </cell>
        </row>
        <row r="35">
          <cell r="G35" t="str">
            <v/>
          </cell>
          <cell r="W35">
            <v>3.858452785085861</v>
          </cell>
          <cell r="X35">
            <v>2.5723018567239073</v>
          </cell>
          <cell r="Y35">
            <v>0</v>
          </cell>
          <cell r="Z35">
            <v>-2.5723018567239073</v>
          </cell>
          <cell r="AA35">
            <v>-3.858452785085861</v>
          </cell>
        </row>
        <row r="36">
          <cell r="W36">
            <v>3.858452785085861</v>
          </cell>
          <cell r="X36">
            <v>2.5723018567239073</v>
          </cell>
          <cell r="Y36">
            <v>0</v>
          </cell>
          <cell r="Z36">
            <v>-2.5723018567239073</v>
          </cell>
          <cell r="AA36">
            <v>-3.858452785085861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S34" sqref="S34"/>
    </sheetView>
  </sheetViews>
  <sheetFormatPr defaultRowHeight="13.2"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U33" sqref="U33"/>
    </sheetView>
  </sheetViews>
  <sheetFormatPr defaultRowHeight="13.2" x14ac:dyDescent="0.25"/>
  <sheetData/>
  <phoneticPr fontId="3" type="noConversion"/>
  <printOptions gridLines="1" gridLinesSet="0"/>
  <pageMargins left="0.75" right="0.75" top="1" bottom="1" header="0.5" footer="0.5"/>
  <pageSetup orientation="portrait" r:id="rId1"/>
  <headerFooter alignWithMargins="0">
    <oddHeader>&amp;A</oddHead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0"/>
  <sheetViews>
    <sheetView showGridLines="0" zoomScale="75" workbookViewId="0">
      <pane xSplit="16428"/>
      <selection activeCell="K48" sqref="K48"/>
      <selection pane="topRight" activeCell="A6" sqref="A6"/>
    </sheetView>
  </sheetViews>
  <sheetFormatPr defaultRowHeight="13.2" x14ac:dyDescent="0.25"/>
  <cols>
    <col min="1" max="2" width="7.77734375" customWidth="1"/>
    <col min="3" max="3" width="6.77734375" customWidth="1"/>
    <col min="4" max="4" width="7.77734375" customWidth="1"/>
    <col min="5" max="7" width="5.77734375" customWidth="1"/>
    <col min="16" max="16" width="8.33203125" customWidth="1"/>
  </cols>
  <sheetData>
    <row r="1" spans="1:27" ht="13.8" thickBot="1" x14ac:dyDescent="0.3">
      <c r="A1" s="16"/>
      <c r="B1" s="16"/>
      <c r="C1" s="16"/>
      <c r="D1" s="16"/>
      <c r="E1" s="16"/>
      <c r="F1" s="16"/>
      <c r="G1" s="16"/>
      <c r="H1" s="16"/>
      <c r="I1" s="16"/>
      <c r="J1" s="16"/>
      <c r="K1" s="16"/>
      <c r="L1" s="16"/>
      <c r="M1" s="16"/>
      <c r="N1" s="16"/>
      <c r="O1" s="16"/>
      <c r="P1" s="16"/>
      <c r="Q1" s="16"/>
    </row>
    <row r="2" spans="1:27" x14ac:dyDescent="0.25">
      <c r="A2" s="26" t="s">
        <v>0</v>
      </c>
      <c r="B2" s="21"/>
      <c r="C2" s="21"/>
      <c r="D2" s="21"/>
      <c r="E2" s="21"/>
      <c r="F2" s="21"/>
      <c r="G2" s="21"/>
      <c r="H2" s="21"/>
      <c r="I2" s="21"/>
      <c r="J2" s="21"/>
      <c r="K2" s="21"/>
      <c r="L2" s="21"/>
      <c r="M2" s="21"/>
      <c r="N2" s="21"/>
      <c r="O2" s="21"/>
      <c r="P2" s="21"/>
      <c r="Q2" s="22"/>
      <c r="U2" s="5"/>
    </row>
    <row r="3" spans="1:27" ht="13.8" thickBot="1" x14ac:dyDescent="0.3">
      <c r="A3" s="23"/>
      <c r="B3" s="15"/>
      <c r="C3" s="15"/>
      <c r="D3" s="15"/>
      <c r="E3" s="15"/>
      <c r="F3" s="15"/>
      <c r="G3" s="15"/>
      <c r="H3" s="15"/>
      <c r="I3" s="15"/>
      <c r="J3" s="15"/>
      <c r="K3" s="15"/>
      <c r="L3" s="15"/>
      <c r="M3" s="15"/>
      <c r="N3" s="15"/>
      <c r="O3" s="15"/>
      <c r="P3" s="15"/>
      <c r="Q3" s="24"/>
      <c r="U3" s="5"/>
    </row>
    <row r="4" spans="1:27" ht="13.8" thickBot="1" x14ac:dyDescent="0.3">
      <c r="A4" s="20" t="s">
        <v>1</v>
      </c>
      <c r="B4" s="21"/>
      <c r="C4" s="21"/>
      <c r="D4" s="22"/>
      <c r="E4" s="5"/>
      <c r="F4" s="5"/>
      <c r="G4" s="5"/>
      <c r="H4" s="5"/>
      <c r="I4" s="5"/>
      <c r="J4" s="5"/>
      <c r="K4" s="5"/>
      <c r="L4" s="5"/>
      <c r="M4" s="5"/>
      <c r="N4" s="5"/>
      <c r="O4" s="5"/>
      <c r="P4" s="5"/>
      <c r="Q4" s="25"/>
      <c r="U4" s="5"/>
    </row>
    <row r="5" spans="1:27" x14ac:dyDescent="0.25">
      <c r="A5" s="27" t="s">
        <v>2</v>
      </c>
      <c r="B5" s="28"/>
      <c r="C5" s="27" t="s">
        <v>3</v>
      </c>
      <c r="D5" s="28"/>
      <c r="E5" s="5"/>
      <c r="F5" s="5"/>
      <c r="G5" s="5"/>
      <c r="H5" s="5"/>
      <c r="I5" s="5"/>
      <c r="J5" s="5"/>
      <c r="K5" s="5"/>
      <c r="L5" s="5"/>
      <c r="M5" s="5"/>
      <c r="N5" s="5"/>
      <c r="O5" s="5"/>
      <c r="P5" s="5"/>
      <c r="Q5" s="25"/>
      <c r="U5" s="5"/>
      <c r="V5" s="3"/>
    </row>
    <row r="6" spans="1:27" ht="13.8" thickBot="1" x14ac:dyDescent="0.3">
      <c r="A6" s="1" t="s">
        <v>4</v>
      </c>
      <c r="B6" s="1" t="s">
        <v>5</v>
      </c>
      <c r="C6" s="13" t="s">
        <v>4</v>
      </c>
      <c r="D6" s="29" t="s">
        <v>5</v>
      </c>
      <c r="E6" s="5"/>
      <c r="F6" s="5"/>
      <c r="G6" s="5"/>
      <c r="H6" s="5"/>
      <c r="I6" s="5"/>
      <c r="J6" s="5"/>
      <c r="K6" s="5"/>
      <c r="L6" s="5"/>
      <c r="M6" s="5"/>
      <c r="N6" s="5"/>
      <c r="O6" s="5"/>
      <c r="P6" s="5"/>
      <c r="Q6" s="25"/>
      <c r="U6" s="5"/>
      <c r="V6" s="4"/>
      <c r="W6" s="1" t="s">
        <v>6</v>
      </c>
      <c r="X6" s="1" t="s">
        <v>7</v>
      </c>
      <c r="Y6" s="1" t="s">
        <v>8</v>
      </c>
      <c r="Z6" s="1" t="s">
        <v>9</v>
      </c>
      <c r="AA6" s="1" t="s">
        <v>10</v>
      </c>
    </row>
    <row r="7" spans="1:27" x14ac:dyDescent="0.25">
      <c r="A7" s="11">
        <v>1</v>
      </c>
      <c r="B7" s="19"/>
      <c r="C7" s="1">
        <v>1</v>
      </c>
      <c r="D7" s="17"/>
      <c r="E7" s="5"/>
      <c r="F7" s="5"/>
      <c r="G7" s="5"/>
      <c r="H7" s="5"/>
      <c r="I7" s="5"/>
      <c r="J7" s="5"/>
      <c r="K7" s="5"/>
      <c r="L7" s="5"/>
      <c r="M7" s="5"/>
      <c r="N7" s="5"/>
      <c r="O7" s="5"/>
      <c r="P7" s="5"/>
      <c r="Q7" s="25"/>
      <c r="U7" s="5"/>
      <c r="V7" s="1"/>
      <c r="W7" s="2" t="e">
        <f t="shared" ref="W7:W40" si="0">$B$33</f>
        <v>#DIV/0!</v>
      </c>
      <c r="X7" s="2" t="e">
        <f t="shared" ref="X7:X40" si="1">$B$34</f>
        <v>#DIV/0!</v>
      </c>
      <c r="Y7" s="2" t="e">
        <f t="shared" ref="Y7:Y40" si="2">$B$32</f>
        <v>#DIV/0!</v>
      </c>
      <c r="Z7" s="2" t="e">
        <f t="shared" ref="Z7:Z40" si="3">$B$35</f>
        <v>#DIV/0!</v>
      </c>
      <c r="AA7" s="2" t="e">
        <f t="shared" ref="AA7:AA40" si="4">$B$36</f>
        <v>#DIV/0!</v>
      </c>
    </row>
    <row r="8" spans="1:27" x14ac:dyDescent="0.25">
      <c r="A8" s="12">
        <v>2</v>
      </c>
      <c r="B8" s="17"/>
      <c r="C8" s="1">
        <v>2</v>
      </c>
      <c r="D8" s="17"/>
      <c r="E8" s="5"/>
      <c r="F8" s="5"/>
      <c r="G8" s="5"/>
      <c r="H8" s="5"/>
      <c r="I8" s="5"/>
      <c r="J8" s="5"/>
      <c r="K8" s="5"/>
      <c r="L8" s="5"/>
      <c r="M8" s="5"/>
      <c r="N8" s="5"/>
      <c r="O8" s="5"/>
      <c r="P8" s="5"/>
      <c r="Q8" s="25"/>
      <c r="U8" s="5"/>
      <c r="V8" s="1"/>
      <c r="W8" s="2" t="e">
        <f t="shared" si="0"/>
        <v>#DIV/0!</v>
      </c>
      <c r="X8" s="2" t="e">
        <f t="shared" si="1"/>
        <v>#DIV/0!</v>
      </c>
      <c r="Y8" s="2" t="e">
        <f t="shared" si="2"/>
        <v>#DIV/0!</v>
      </c>
      <c r="Z8" s="2" t="e">
        <f t="shared" si="3"/>
        <v>#DIV/0!</v>
      </c>
      <c r="AA8" s="2" t="e">
        <f t="shared" si="4"/>
        <v>#DIV/0!</v>
      </c>
    </row>
    <row r="9" spans="1:27" x14ac:dyDescent="0.25">
      <c r="A9" s="12">
        <v>3</v>
      </c>
      <c r="B9" s="17"/>
      <c r="C9" s="1">
        <v>3</v>
      </c>
      <c r="D9" s="17"/>
      <c r="E9" s="5"/>
      <c r="F9" s="5"/>
      <c r="G9" s="5"/>
      <c r="H9" s="5"/>
      <c r="I9" s="5"/>
      <c r="J9" s="5"/>
      <c r="K9" s="5"/>
      <c r="L9" s="5"/>
      <c r="M9" s="5"/>
      <c r="N9" s="5"/>
      <c r="O9" s="5"/>
      <c r="P9" s="5"/>
      <c r="Q9" s="25"/>
      <c r="U9" s="5"/>
      <c r="V9" s="1"/>
      <c r="W9" s="2" t="e">
        <f t="shared" si="0"/>
        <v>#DIV/0!</v>
      </c>
      <c r="X9" s="2" t="e">
        <f t="shared" si="1"/>
        <v>#DIV/0!</v>
      </c>
      <c r="Y9" s="2" t="e">
        <f t="shared" si="2"/>
        <v>#DIV/0!</v>
      </c>
      <c r="Z9" s="2" t="e">
        <f t="shared" si="3"/>
        <v>#DIV/0!</v>
      </c>
      <c r="AA9" s="2" t="e">
        <f t="shared" si="4"/>
        <v>#DIV/0!</v>
      </c>
    </row>
    <row r="10" spans="1:27" x14ac:dyDescent="0.25">
      <c r="A10" s="12">
        <v>4</v>
      </c>
      <c r="B10" s="17"/>
      <c r="C10" s="1">
        <v>4</v>
      </c>
      <c r="D10" s="17"/>
      <c r="E10" s="5"/>
      <c r="F10" s="5"/>
      <c r="G10" s="5"/>
      <c r="H10" s="5"/>
      <c r="I10" s="5"/>
      <c r="J10" s="5"/>
      <c r="K10" s="5"/>
      <c r="L10" s="5"/>
      <c r="M10" s="5"/>
      <c r="N10" s="5"/>
      <c r="O10" s="5"/>
      <c r="P10" s="5"/>
      <c r="Q10" s="25"/>
      <c r="U10" s="5"/>
      <c r="V10" s="1"/>
      <c r="W10" s="2" t="e">
        <f t="shared" si="0"/>
        <v>#DIV/0!</v>
      </c>
      <c r="X10" s="2" t="e">
        <f t="shared" si="1"/>
        <v>#DIV/0!</v>
      </c>
      <c r="Y10" s="2" t="e">
        <f t="shared" si="2"/>
        <v>#DIV/0!</v>
      </c>
      <c r="Z10" s="2" t="e">
        <f t="shared" si="3"/>
        <v>#DIV/0!</v>
      </c>
      <c r="AA10" s="2" t="e">
        <f t="shared" si="4"/>
        <v>#DIV/0!</v>
      </c>
    </row>
    <row r="11" spans="1:27" x14ac:dyDescent="0.25">
      <c r="A11" s="12">
        <v>5</v>
      </c>
      <c r="B11" s="17"/>
      <c r="C11" s="1">
        <v>5</v>
      </c>
      <c r="D11" s="17"/>
      <c r="E11" s="5"/>
      <c r="F11" s="5"/>
      <c r="G11" s="5"/>
      <c r="H11" s="5"/>
      <c r="I11" s="5"/>
      <c r="J11" s="5"/>
      <c r="K11" s="5"/>
      <c r="L11" s="5"/>
      <c r="M11" s="5"/>
      <c r="N11" s="5"/>
      <c r="O11" s="5"/>
      <c r="P11" s="5"/>
      <c r="Q11" s="25"/>
      <c r="U11" s="5"/>
      <c r="V11" s="1"/>
      <c r="W11" s="2" t="e">
        <f t="shared" si="0"/>
        <v>#DIV/0!</v>
      </c>
      <c r="X11" s="2" t="e">
        <f t="shared" si="1"/>
        <v>#DIV/0!</v>
      </c>
      <c r="Y11" s="2" t="e">
        <f t="shared" si="2"/>
        <v>#DIV/0!</v>
      </c>
      <c r="Z11" s="2" t="e">
        <f t="shared" si="3"/>
        <v>#DIV/0!</v>
      </c>
      <c r="AA11" s="2" t="e">
        <f t="shared" si="4"/>
        <v>#DIV/0!</v>
      </c>
    </row>
    <row r="12" spans="1:27" x14ac:dyDescent="0.25">
      <c r="A12" s="12">
        <v>6</v>
      </c>
      <c r="B12" s="17"/>
      <c r="C12" s="1">
        <v>6</v>
      </c>
      <c r="D12" s="17"/>
      <c r="E12" s="5"/>
      <c r="F12" s="5"/>
      <c r="G12" s="5"/>
      <c r="H12" s="5"/>
      <c r="I12" s="5"/>
      <c r="J12" s="5"/>
      <c r="K12" s="5"/>
      <c r="L12" s="5"/>
      <c r="M12" s="5"/>
      <c r="N12" s="5"/>
      <c r="O12" s="5"/>
      <c r="P12" s="5"/>
      <c r="Q12" s="25"/>
      <c r="U12" s="5"/>
      <c r="V12" s="1"/>
      <c r="W12" s="2" t="e">
        <f t="shared" si="0"/>
        <v>#DIV/0!</v>
      </c>
      <c r="X12" s="2" t="e">
        <f t="shared" si="1"/>
        <v>#DIV/0!</v>
      </c>
      <c r="Y12" s="2" t="e">
        <f t="shared" si="2"/>
        <v>#DIV/0!</v>
      </c>
      <c r="Z12" s="2" t="e">
        <f t="shared" si="3"/>
        <v>#DIV/0!</v>
      </c>
      <c r="AA12" s="2" t="e">
        <f t="shared" si="4"/>
        <v>#DIV/0!</v>
      </c>
    </row>
    <row r="13" spans="1:27" x14ac:dyDescent="0.25">
      <c r="A13" s="12">
        <v>7</v>
      </c>
      <c r="B13" s="17"/>
      <c r="C13" s="1">
        <v>7</v>
      </c>
      <c r="D13" s="17"/>
      <c r="E13" s="5"/>
      <c r="F13" s="5"/>
      <c r="G13" s="5"/>
      <c r="H13" s="5"/>
      <c r="I13" s="5"/>
      <c r="J13" s="5"/>
      <c r="K13" s="5"/>
      <c r="L13" s="5"/>
      <c r="M13" s="5"/>
      <c r="N13" s="5"/>
      <c r="O13" s="5"/>
      <c r="P13" s="5"/>
      <c r="Q13" s="25"/>
      <c r="U13" s="5"/>
      <c r="V13" s="1"/>
      <c r="W13" s="2" t="e">
        <f t="shared" si="0"/>
        <v>#DIV/0!</v>
      </c>
      <c r="X13" s="2" t="e">
        <f t="shared" si="1"/>
        <v>#DIV/0!</v>
      </c>
      <c r="Y13" s="2" t="e">
        <f t="shared" si="2"/>
        <v>#DIV/0!</v>
      </c>
      <c r="Z13" s="2" t="e">
        <f t="shared" si="3"/>
        <v>#DIV/0!</v>
      </c>
      <c r="AA13" s="2" t="e">
        <f t="shared" si="4"/>
        <v>#DIV/0!</v>
      </c>
    </row>
    <row r="14" spans="1:27" x14ac:dyDescent="0.25">
      <c r="A14" s="12">
        <v>8</v>
      </c>
      <c r="B14" s="17"/>
      <c r="C14" s="1">
        <v>8</v>
      </c>
      <c r="D14" s="17"/>
      <c r="E14" s="5"/>
      <c r="F14" s="5"/>
      <c r="G14" s="5"/>
      <c r="H14" s="5"/>
      <c r="I14" s="5"/>
      <c r="J14" s="5"/>
      <c r="K14" s="5"/>
      <c r="L14" s="5"/>
      <c r="M14" s="5"/>
      <c r="N14" s="5"/>
      <c r="O14" s="5"/>
      <c r="P14" s="5"/>
      <c r="Q14" s="25"/>
      <c r="U14" s="5"/>
      <c r="V14" s="1"/>
      <c r="W14" s="2" t="e">
        <f t="shared" si="0"/>
        <v>#DIV/0!</v>
      </c>
      <c r="X14" s="2" t="e">
        <f t="shared" si="1"/>
        <v>#DIV/0!</v>
      </c>
      <c r="Y14" s="2" t="e">
        <f t="shared" si="2"/>
        <v>#DIV/0!</v>
      </c>
      <c r="Z14" s="2" t="e">
        <f t="shared" si="3"/>
        <v>#DIV/0!</v>
      </c>
      <c r="AA14" s="2" t="e">
        <f t="shared" si="4"/>
        <v>#DIV/0!</v>
      </c>
    </row>
    <row r="15" spans="1:27" x14ac:dyDescent="0.25">
      <c r="A15" s="12">
        <v>9</v>
      </c>
      <c r="B15" s="17"/>
      <c r="C15" s="1">
        <v>9</v>
      </c>
      <c r="D15" s="17"/>
      <c r="E15" s="5"/>
      <c r="F15" s="5"/>
      <c r="G15" s="5"/>
      <c r="H15" s="5"/>
      <c r="I15" s="5"/>
      <c r="J15" s="5"/>
      <c r="K15" s="5"/>
      <c r="L15" s="5"/>
      <c r="M15" s="5"/>
      <c r="N15" s="5"/>
      <c r="O15" s="5"/>
      <c r="P15" s="5"/>
      <c r="Q15" s="25"/>
      <c r="U15" s="5"/>
      <c r="V15" s="1"/>
      <c r="W15" s="2" t="e">
        <f t="shared" si="0"/>
        <v>#DIV/0!</v>
      </c>
      <c r="X15" s="2" t="e">
        <f t="shared" si="1"/>
        <v>#DIV/0!</v>
      </c>
      <c r="Y15" s="2" t="e">
        <f t="shared" si="2"/>
        <v>#DIV/0!</v>
      </c>
      <c r="Z15" s="2" t="e">
        <f t="shared" si="3"/>
        <v>#DIV/0!</v>
      </c>
      <c r="AA15" s="2" t="e">
        <f t="shared" si="4"/>
        <v>#DIV/0!</v>
      </c>
    </row>
    <row r="16" spans="1:27" x14ac:dyDescent="0.25">
      <c r="A16" s="12">
        <v>10</v>
      </c>
      <c r="B16" s="17"/>
      <c r="C16" s="1">
        <v>10</v>
      </c>
      <c r="D16" s="17"/>
      <c r="E16" s="5"/>
      <c r="F16" s="5"/>
      <c r="G16" s="5"/>
      <c r="H16" s="5"/>
      <c r="I16" s="5"/>
      <c r="J16" s="5"/>
      <c r="K16" s="5"/>
      <c r="L16" s="5"/>
      <c r="M16" s="5"/>
      <c r="N16" s="5"/>
      <c r="O16" s="5"/>
      <c r="P16" s="5"/>
      <c r="Q16" s="25"/>
      <c r="U16" s="5"/>
      <c r="V16" s="1"/>
      <c r="W16" s="2" t="e">
        <f t="shared" si="0"/>
        <v>#DIV/0!</v>
      </c>
      <c r="X16" s="2" t="e">
        <f t="shared" si="1"/>
        <v>#DIV/0!</v>
      </c>
      <c r="Y16" s="2" t="e">
        <f t="shared" si="2"/>
        <v>#DIV/0!</v>
      </c>
      <c r="Z16" s="2" t="e">
        <f t="shared" si="3"/>
        <v>#DIV/0!</v>
      </c>
      <c r="AA16" s="2" t="e">
        <f t="shared" si="4"/>
        <v>#DIV/0!</v>
      </c>
    </row>
    <row r="17" spans="1:27" x14ac:dyDescent="0.25">
      <c r="A17" s="12">
        <v>11</v>
      </c>
      <c r="B17" s="17"/>
      <c r="C17" s="1">
        <v>11</v>
      </c>
      <c r="D17" s="17"/>
      <c r="E17" s="5"/>
      <c r="F17" s="5"/>
      <c r="G17" s="5"/>
      <c r="H17" s="5"/>
      <c r="I17" s="5"/>
      <c r="J17" s="5"/>
      <c r="K17" s="5"/>
      <c r="L17" s="5"/>
      <c r="M17" s="5"/>
      <c r="N17" s="5"/>
      <c r="O17" s="5"/>
      <c r="P17" s="5"/>
      <c r="Q17" s="25"/>
      <c r="U17" s="5"/>
      <c r="V17" s="1"/>
      <c r="W17" s="2" t="e">
        <f t="shared" si="0"/>
        <v>#DIV/0!</v>
      </c>
      <c r="X17" s="2" t="e">
        <f t="shared" si="1"/>
        <v>#DIV/0!</v>
      </c>
      <c r="Y17" s="2" t="e">
        <f t="shared" si="2"/>
        <v>#DIV/0!</v>
      </c>
      <c r="Z17" s="2" t="e">
        <f t="shared" si="3"/>
        <v>#DIV/0!</v>
      </c>
      <c r="AA17" s="2" t="e">
        <f t="shared" si="4"/>
        <v>#DIV/0!</v>
      </c>
    </row>
    <row r="18" spans="1:27" x14ac:dyDescent="0.25">
      <c r="A18" s="12">
        <v>12</v>
      </c>
      <c r="B18" s="17"/>
      <c r="C18" s="1">
        <v>12</v>
      </c>
      <c r="D18" s="17"/>
      <c r="E18" s="5"/>
      <c r="F18" s="5"/>
      <c r="G18" s="5"/>
      <c r="H18" s="5"/>
      <c r="I18" s="5"/>
      <c r="J18" s="5"/>
      <c r="K18" s="5"/>
      <c r="L18" s="5"/>
      <c r="M18" s="5"/>
      <c r="N18" s="5"/>
      <c r="O18" s="5"/>
      <c r="P18" s="5"/>
      <c r="Q18" s="25"/>
      <c r="U18" s="5"/>
      <c r="V18" s="1"/>
      <c r="W18" s="2" t="e">
        <f t="shared" si="0"/>
        <v>#DIV/0!</v>
      </c>
      <c r="X18" s="2" t="e">
        <f t="shared" si="1"/>
        <v>#DIV/0!</v>
      </c>
      <c r="Y18" s="2" t="e">
        <f t="shared" si="2"/>
        <v>#DIV/0!</v>
      </c>
      <c r="Z18" s="2" t="e">
        <f t="shared" si="3"/>
        <v>#DIV/0!</v>
      </c>
      <c r="AA18" s="2" t="e">
        <f t="shared" si="4"/>
        <v>#DIV/0!</v>
      </c>
    </row>
    <row r="19" spans="1:27" x14ac:dyDescent="0.25">
      <c r="A19" s="12">
        <v>13</v>
      </c>
      <c r="B19" s="17"/>
      <c r="C19" s="1">
        <v>13</v>
      </c>
      <c r="D19" s="17"/>
      <c r="E19" s="5"/>
      <c r="F19" s="5"/>
      <c r="G19" s="5"/>
      <c r="H19" s="5"/>
      <c r="I19" s="5"/>
      <c r="J19" s="5"/>
      <c r="K19" s="5"/>
      <c r="L19" s="5"/>
      <c r="M19" s="5"/>
      <c r="N19" s="5"/>
      <c r="O19" s="5"/>
      <c r="P19" s="5"/>
      <c r="Q19" s="25"/>
      <c r="U19" s="5"/>
      <c r="V19" s="1"/>
      <c r="W19" s="2" t="e">
        <f t="shared" si="0"/>
        <v>#DIV/0!</v>
      </c>
      <c r="X19" s="2" t="e">
        <f t="shared" si="1"/>
        <v>#DIV/0!</v>
      </c>
      <c r="Y19" s="2" t="e">
        <f t="shared" si="2"/>
        <v>#DIV/0!</v>
      </c>
      <c r="Z19" s="2" t="e">
        <f t="shared" si="3"/>
        <v>#DIV/0!</v>
      </c>
      <c r="AA19" s="2" t="e">
        <f t="shared" si="4"/>
        <v>#DIV/0!</v>
      </c>
    </row>
    <row r="20" spans="1:27" x14ac:dyDescent="0.25">
      <c r="A20" s="12">
        <v>14</v>
      </c>
      <c r="B20" s="17"/>
      <c r="C20" s="1">
        <v>14</v>
      </c>
      <c r="D20" s="17"/>
      <c r="E20" s="5"/>
      <c r="F20" s="5"/>
      <c r="G20" s="5"/>
      <c r="H20" s="5"/>
      <c r="I20" s="5"/>
      <c r="J20" s="5"/>
      <c r="K20" s="5"/>
      <c r="L20" s="5"/>
      <c r="M20" s="5"/>
      <c r="N20" s="5"/>
      <c r="O20" s="5"/>
      <c r="P20" s="5"/>
      <c r="Q20" s="25"/>
      <c r="U20" s="5"/>
      <c r="V20" s="1"/>
      <c r="W20" s="2" t="e">
        <f t="shared" si="0"/>
        <v>#DIV/0!</v>
      </c>
      <c r="X20" s="2" t="e">
        <f t="shared" si="1"/>
        <v>#DIV/0!</v>
      </c>
      <c r="Y20" s="2" t="e">
        <f t="shared" si="2"/>
        <v>#DIV/0!</v>
      </c>
      <c r="Z20" s="2" t="e">
        <f t="shared" si="3"/>
        <v>#DIV/0!</v>
      </c>
      <c r="AA20" s="2" t="e">
        <f t="shared" si="4"/>
        <v>#DIV/0!</v>
      </c>
    </row>
    <row r="21" spans="1:27" x14ac:dyDescent="0.25">
      <c r="A21" s="12">
        <v>15</v>
      </c>
      <c r="B21" s="17"/>
      <c r="C21" s="1">
        <v>15</v>
      </c>
      <c r="D21" s="17"/>
      <c r="E21" s="5"/>
      <c r="F21" s="5"/>
      <c r="G21" s="5"/>
      <c r="H21" s="5"/>
      <c r="I21" s="5"/>
      <c r="J21" s="5"/>
      <c r="K21" s="5"/>
      <c r="L21" s="5"/>
      <c r="M21" s="5"/>
      <c r="N21" s="5"/>
      <c r="O21" s="5"/>
      <c r="P21" s="5"/>
      <c r="Q21" s="25"/>
      <c r="U21" s="5"/>
      <c r="V21" s="1"/>
      <c r="W21" s="2" t="e">
        <f t="shared" si="0"/>
        <v>#DIV/0!</v>
      </c>
      <c r="X21" s="2" t="e">
        <f t="shared" si="1"/>
        <v>#DIV/0!</v>
      </c>
      <c r="Y21" s="2" t="e">
        <f t="shared" si="2"/>
        <v>#DIV/0!</v>
      </c>
      <c r="Z21" s="2" t="e">
        <f t="shared" si="3"/>
        <v>#DIV/0!</v>
      </c>
      <c r="AA21" s="2" t="e">
        <f t="shared" si="4"/>
        <v>#DIV/0!</v>
      </c>
    </row>
    <row r="22" spans="1:27" x14ac:dyDescent="0.25">
      <c r="A22" s="12">
        <v>16</v>
      </c>
      <c r="B22" s="17"/>
      <c r="C22" s="1">
        <v>16</v>
      </c>
      <c r="D22" s="17"/>
      <c r="E22" s="5"/>
      <c r="F22" s="5"/>
      <c r="G22" s="5"/>
      <c r="H22" s="5"/>
      <c r="I22" s="5"/>
      <c r="J22" s="5"/>
      <c r="K22" s="5"/>
      <c r="L22" s="5"/>
      <c r="M22" s="5"/>
      <c r="N22" s="5"/>
      <c r="O22" s="5"/>
      <c r="P22" s="5"/>
      <c r="Q22" s="25"/>
      <c r="T22" s="5"/>
      <c r="U22" s="5"/>
      <c r="V22" s="1"/>
      <c r="W22" s="2" t="e">
        <f t="shared" si="0"/>
        <v>#DIV/0!</v>
      </c>
      <c r="X22" s="2" t="e">
        <f t="shared" si="1"/>
        <v>#DIV/0!</v>
      </c>
      <c r="Y22" s="2" t="e">
        <f t="shared" si="2"/>
        <v>#DIV/0!</v>
      </c>
      <c r="Z22" s="2" t="e">
        <f t="shared" si="3"/>
        <v>#DIV/0!</v>
      </c>
      <c r="AA22" s="2" t="e">
        <f t="shared" si="4"/>
        <v>#DIV/0!</v>
      </c>
    </row>
    <row r="23" spans="1:27" x14ac:dyDescent="0.25">
      <c r="A23" s="12">
        <v>17</v>
      </c>
      <c r="B23" s="17"/>
      <c r="C23" s="1">
        <v>17</v>
      </c>
      <c r="D23" s="17"/>
      <c r="E23" s="5"/>
      <c r="F23" s="5"/>
      <c r="G23" s="5"/>
      <c r="H23" s="5"/>
      <c r="I23" s="5"/>
      <c r="J23" s="5"/>
      <c r="K23" s="5"/>
      <c r="L23" s="5"/>
      <c r="M23" s="5"/>
      <c r="N23" s="5"/>
      <c r="O23" s="5"/>
      <c r="P23" s="5"/>
      <c r="Q23" s="25"/>
      <c r="U23" s="5"/>
      <c r="V23" s="1"/>
      <c r="W23" s="2" t="e">
        <f t="shared" si="0"/>
        <v>#DIV/0!</v>
      </c>
      <c r="X23" s="2" t="e">
        <f t="shared" si="1"/>
        <v>#DIV/0!</v>
      </c>
      <c r="Y23" s="2" t="e">
        <f t="shared" si="2"/>
        <v>#DIV/0!</v>
      </c>
      <c r="Z23" s="2" t="e">
        <f t="shared" si="3"/>
        <v>#DIV/0!</v>
      </c>
      <c r="AA23" s="2" t="e">
        <f t="shared" si="4"/>
        <v>#DIV/0!</v>
      </c>
    </row>
    <row r="24" spans="1:27" x14ac:dyDescent="0.25">
      <c r="A24" s="12">
        <v>18</v>
      </c>
      <c r="B24" s="17"/>
      <c r="C24" s="1">
        <v>18</v>
      </c>
      <c r="D24" s="17"/>
      <c r="E24" s="5"/>
      <c r="F24" s="5"/>
      <c r="G24" s="5"/>
      <c r="H24" s="5"/>
      <c r="I24" s="5"/>
      <c r="J24" s="5"/>
      <c r="K24" s="5"/>
      <c r="L24" s="5"/>
      <c r="M24" s="5"/>
      <c r="N24" s="5"/>
      <c r="O24" s="5"/>
      <c r="P24" s="5"/>
      <c r="Q24" s="25"/>
      <c r="U24" s="5"/>
      <c r="V24" s="1"/>
      <c r="W24" s="2" t="e">
        <f t="shared" si="0"/>
        <v>#DIV/0!</v>
      </c>
      <c r="X24" s="2" t="e">
        <f t="shared" si="1"/>
        <v>#DIV/0!</v>
      </c>
      <c r="Y24" s="2" t="e">
        <f t="shared" si="2"/>
        <v>#DIV/0!</v>
      </c>
      <c r="Z24" s="2" t="e">
        <f t="shared" si="3"/>
        <v>#DIV/0!</v>
      </c>
      <c r="AA24" s="2" t="e">
        <f t="shared" si="4"/>
        <v>#DIV/0!</v>
      </c>
    </row>
    <row r="25" spans="1:27" x14ac:dyDescent="0.25">
      <c r="A25" s="12">
        <v>19</v>
      </c>
      <c r="B25" s="17"/>
      <c r="C25" s="1">
        <v>19</v>
      </c>
      <c r="D25" s="17"/>
      <c r="E25" s="5"/>
      <c r="F25" s="5"/>
      <c r="G25" s="5"/>
      <c r="H25" s="5"/>
      <c r="I25" s="5"/>
      <c r="J25" s="5"/>
      <c r="K25" s="5"/>
      <c r="L25" s="5"/>
      <c r="M25" s="5"/>
      <c r="N25" s="5"/>
      <c r="O25" s="5"/>
      <c r="P25" s="5"/>
      <c r="Q25" s="25"/>
      <c r="U25" s="5"/>
      <c r="V25" s="1"/>
      <c r="W25" s="2" t="e">
        <f t="shared" si="0"/>
        <v>#DIV/0!</v>
      </c>
      <c r="X25" s="2" t="e">
        <f t="shared" si="1"/>
        <v>#DIV/0!</v>
      </c>
      <c r="Y25" s="2" t="e">
        <f t="shared" si="2"/>
        <v>#DIV/0!</v>
      </c>
      <c r="Z25" s="2" t="e">
        <f t="shared" si="3"/>
        <v>#DIV/0!</v>
      </c>
      <c r="AA25" s="2" t="e">
        <f t="shared" si="4"/>
        <v>#DIV/0!</v>
      </c>
    </row>
    <row r="26" spans="1:27" ht="13.8" thickBot="1" x14ac:dyDescent="0.3">
      <c r="A26" s="13">
        <v>20</v>
      </c>
      <c r="B26" s="18"/>
      <c r="C26" s="1">
        <v>20</v>
      </c>
      <c r="D26" s="17"/>
      <c r="E26" s="5"/>
      <c r="F26" s="5"/>
      <c r="G26" s="5"/>
      <c r="H26" s="5"/>
      <c r="I26" s="5"/>
      <c r="J26" s="5"/>
      <c r="K26" s="5"/>
      <c r="L26" s="5"/>
      <c r="M26" s="5"/>
      <c r="N26" s="5"/>
      <c r="O26" s="5"/>
      <c r="P26" s="5"/>
      <c r="Q26" s="25"/>
      <c r="U26" s="5"/>
      <c r="V26" s="1"/>
      <c r="W26" s="2" t="e">
        <f t="shared" si="0"/>
        <v>#DIV/0!</v>
      </c>
      <c r="X26" s="2" t="e">
        <f t="shared" si="1"/>
        <v>#DIV/0!</v>
      </c>
      <c r="Y26" s="2" t="e">
        <f t="shared" si="2"/>
        <v>#DIV/0!</v>
      </c>
      <c r="Z26" s="2" t="e">
        <f t="shared" si="3"/>
        <v>#DIV/0!</v>
      </c>
      <c r="AA26" s="2" t="e">
        <f t="shared" si="4"/>
        <v>#DIV/0!</v>
      </c>
    </row>
    <row r="27" spans="1:27" x14ac:dyDescent="0.25">
      <c r="A27" s="32" t="s">
        <v>11</v>
      </c>
      <c r="B27" s="9"/>
      <c r="C27" s="1">
        <v>21</v>
      </c>
      <c r="D27" s="17"/>
      <c r="E27" s="5"/>
      <c r="F27" s="5"/>
      <c r="G27" s="5"/>
      <c r="H27" s="5"/>
      <c r="I27" s="5"/>
      <c r="J27" s="5"/>
      <c r="K27" s="5"/>
      <c r="L27" s="5"/>
      <c r="M27" s="5"/>
      <c r="N27" s="5"/>
      <c r="O27" s="5"/>
      <c r="P27" s="5"/>
      <c r="Q27" s="25"/>
      <c r="U27" s="5"/>
      <c r="V27" s="1"/>
      <c r="W27" s="2" t="e">
        <f t="shared" si="0"/>
        <v>#DIV/0!</v>
      </c>
      <c r="X27" s="2" t="e">
        <f t="shared" si="1"/>
        <v>#DIV/0!</v>
      </c>
      <c r="Y27" s="2" t="e">
        <f t="shared" si="2"/>
        <v>#DIV/0!</v>
      </c>
      <c r="Z27" s="2" t="e">
        <f t="shared" si="3"/>
        <v>#DIV/0!</v>
      </c>
      <c r="AA27" s="2" t="e">
        <f t="shared" si="4"/>
        <v>#DIV/0!</v>
      </c>
    </row>
    <row r="28" spans="1:27" x14ac:dyDescent="0.25">
      <c r="A28" s="6" t="s">
        <v>12</v>
      </c>
      <c r="B28" s="10"/>
      <c r="C28" s="1">
        <v>22</v>
      </c>
      <c r="D28" s="17"/>
      <c r="E28" s="5"/>
      <c r="F28" s="5"/>
      <c r="G28" s="5"/>
      <c r="H28" s="5"/>
      <c r="I28" s="5"/>
      <c r="J28" s="5"/>
      <c r="K28" s="5"/>
      <c r="L28" s="5"/>
      <c r="M28" s="5"/>
      <c r="N28" s="5"/>
      <c r="O28" s="5"/>
      <c r="P28" s="5"/>
      <c r="Q28" s="25"/>
      <c r="U28" s="5"/>
      <c r="V28" s="1"/>
      <c r="W28" s="2" t="e">
        <f t="shared" si="0"/>
        <v>#DIV/0!</v>
      </c>
      <c r="X28" s="2" t="e">
        <f t="shared" si="1"/>
        <v>#DIV/0!</v>
      </c>
      <c r="Y28" s="2" t="e">
        <f t="shared" si="2"/>
        <v>#DIV/0!</v>
      </c>
      <c r="Z28" s="2" t="e">
        <f t="shared" si="3"/>
        <v>#DIV/0!</v>
      </c>
      <c r="AA28" s="2" t="e">
        <f t="shared" si="4"/>
        <v>#DIV/0!</v>
      </c>
    </row>
    <row r="29" spans="1:27" x14ac:dyDescent="0.25">
      <c r="A29" s="33" t="s">
        <v>13</v>
      </c>
      <c r="B29" s="34"/>
      <c r="C29" s="1">
        <v>23</v>
      </c>
      <c r="D29" s="17"/>
      <c r="E29" s="5"/>
      <c r="F29" s="5"/>
      <c r="G29" s="5"/>
      <c r="H29" s="5"/>
      <c r="I29" s="5"/>
      <c r="J29" s="5"/>
      <c r="K29" s="5"/>
      <c r="L29" s="5"/>
      <c r="M29" s="5"/>
      <c r="N29" s="5"/>
      <c r="O29" s="5"/>
      <c r="P29" s="5"/>
      <c r="Q29" s="25"/>
      <c r="U29" s="5"/>
      <c r="V29" s="1"/>
      <c r="W29" s="2" t="e">
        <f t="shared" si="0"/>
        <v>#DIV/0!</v>
      </c>
      <c r="X29" s="2" t="e">
        <f t="shared" si="1"/>
        <v>#DIV/0!</v>
      </c>
      <c r="Y29" s="2" t="e">
        <f t="shared" si="2"/>
        <v>#DIV/0!</v>
      </c>
      <c r="Z29" s="2" t="e">
        <f t="shared" si="3"/>
        <v>#DIV/0!</v>
      </c>
      <c r="AA29" s="2" t="e">
        <f t="shared" si="4"/>
        <v>#DIV/0!</v>
      </c>
    </row>
    <row r="30" spans="1:27" x14ac:dyDescent="0.25">
      <c r="A30" s="7"/>
      <c r="B30" s="35"/>
      <c r="C30" s="1">
        <v>24</v>
      </c>
      <c r="D30" s="17"/>
      <c r="E30" s="5"/>
      <c r="F30" s="5"/>
      <c r="G30" s="5"/>
      <c r="H30" s="5"/>
      <c r="I30" s="5"/>
      <c r="J30" s="5"/>
      <c r="K30" s="5"/>
      <c r="L30" s="5"/>
      <c r="M30" s="5"/>
      <c r="N30" s="5"/>
      <c r="O30" s="5"/>
      <c r="P30" s="5"/>
      <c r="Q30" s="25"/>
      <c r="U30" s="5"/>
      <c r="V30" s="1"/>
      <c r="W30" s="2" t="e">
        <f t="shared" si="0"/>
        <v>#DIV/0!</v>
      </c>
      <c r="X30" s="2" t="e">
        <f t="shared" si="1"/>
        <v>#DIV/0!</v>
      </c>
      <c r="Y30" s="2" t="e">
        <f t="shared" si="2"/>
        <v>#DIV/0!</v>
      </c>
      <c r="Z30" s="2" t="e">
        <f t="shared" si="3"/>
        <v>#DIV/0!</v>
      </c>
      <c r="AA30" s="2" t="e">
        <f t="shared" si="4"/>
        <v>#DIV/0!</v>
      </c>
    </row>
    <row r="31" spans="1:27" x14ac:dyDescent="0.25">
      <c r="A31" s="7" t="s">
        <v>14</v>
      </c>
      <c r="B31" s="30" t="e">
        <f>STDEV(B7:B26)</f>
        <v>#DIV/0!</v>
      </c>
      <c r="C31" s="1">
        <v>25</v>
      </c>
      <c r="D31" s="17"/>
      <c r="E31" s="5"/>
      <c r="F31" s="5"/>
      <c r="G31" s="5"/>
      <c r="H31" s="5"/>
      <c r="I31" s="5"/>
      <c r="J31" s="5"/>
      <c r="K31" s="5"/>
      <c r="L31" s="5"/>
      <c r="M31" s="5"/>
      <c r="N31" s="5"/>
      <c r="O31" s="5"/>
      <c r="P31" s="5"/>
      <c r="Q31" s="25"/>
      <c r="U31" s="5"/>
      <c r="V31" s="1"/>
      <c r="W31" s="2" t="e">
        <f t="shared" si="0"/>
        <v>#DIV/0!</v>
      </c>
      <c r="X31" s="2" t="e">
        <f t="shared" si="1"/>
        <v>#DIV/0!</v>
      </c>
      <c r="Y31" s="2" t="e">
        <f t="shared" si="2"/>
        <v>#DIV/0!</v>
      </c>
      <c r="Z31" s="2" t="e">
        <f t="shared" si="3"/>
        <v>#DIV/0!</v>
      </c>
      <c r="AA31" s="2" t="e">
        <f t="shared" si="4"/>
        <v>#DIV/0!</v>
      </c>
    </row>
    <row r="32" spans="1:27" x14ac:dyDescent="0.25">
      <c r="A32" s="7" t="s">
        <v>15</v>
      </c>
      <c r="B32" s="30" t="e">
        <f>AVERAGE(B7:B26)</f>
        <v>#DIV/0!</v>
      </c>
      <c r="C32" s="1">
        <v>26</v>
      </c>
      <c r="D32" s="17"/>
      <c r="E32" s="5"/>
      <c r="F32" s="5"/>
      <c r="G32" s="5"/>
      <c r="H32" s="5"/>
      <c r="I32" s="5"/>
      <c r="J32" s="5"/>
      <c r="K32" s="5"/>
      <c r="L32" s="5"/>
      <c r="M32" s="5"/>
      <c r="N32" s="5"/>
      <c r="O32" s="5"/>
      <c r="P32" s="5"/>
      <c r="Q32" s="25"/>
      <c r="U32" s="5"/>
      <c r="W32" s="2" t="e">
        <f t="shared" si="0"/>
        <v>#DIV/0!</v>
      </c>
      <c r="X32" s="2" t="e">
        <f t="shared" si="1"/>
        <v>#DIV/0!</v>
      </c>
      <c r="Y32" s="2" t="e">
        <f t="shared" si="2"/>
        <v>#DIV/0!</v>
      </c>
      <c r="Z32" s="2" t="e">
        <f t="shared" si="3"/>
        <v>#DIV/0!</v>
      </c>
      <c r="AA32" s="2" t="e">
        <f t="shared" si="4"/>
        <v>#DIV/0!</v>
      </c>
    </row>
    <row r="33" spans="1:28" x14ac:dyDescent="0.25">
      <c r="A33" s="7" t="s">
        <v>6</v>
      </c>
      <c r="B33" s="30" t="e">
        <f>$B32+(3*B$31)</f>
        <v>#DIV/0!</v>
      </c>
      <c r="C33" s="1">
        <v>27</v>
      </c>
      <c r="D33" s="17"/>
      <c r="E33" s="5"/>
      <c r="F33" s="5"/>
      <c r="G33" s="5"/>
      <c r="H33" s="5"/>
      <c r="I33" s="5"/>
      <c r="J33" s="5"/>
      <c r="K33" s="5"/>
      <c r="L33" s="5"/>
      <c r="M33" s="5"/>
      <c r="N33" s="5"/>
      <c r="O33" s="5"/>
      <c r="P33" s="5"/>
      <c r="Q33" s="25"/>
      <c r="U33" s="5"/>
      <c r="W33" s="2" t="e">
        <f t="shared" si="0"/>
        <v>#DIV/0!</v>
      </c>
      <c r="X33" s="2" t="e">
        <f t="shared" si="1"/>
        <v>#DIV/0!</v>
      </c>
      <c r="Y33" s="2" t="e">
        <f t="shared" si="2"/>
        <v>#DIV/0!</v>
      </c>
      <c r="Z33" s="2" t="e">
        <f t="shared" si="3"/>
        <v>#DIV/0!</v>
      </c>
      <c r="AA33" s="2" t="e">
        <f t="shared" si="4"/>
        <v>#DIV/0!</v>
      </c>
    </row>
    <row r="34" spans="1:28" x14ac:dyDescent="0.25">
      <c r="A34" s="7" t="s">
        <v>7</v>
      </c>
      <c r="B34" s="30" t="e">
        <f>$B32+(2*B$31)</f>
        <v>#DIV/0!</v>
      </c>
      <c r="C34" s="1">
        <v>28</v>
      </c>
      <c r="D34" s="17"/>
      <c r="E34" s="5"/>
      <c r="F34" s="5"/>
      <c r="G34" s="5"/>
      <c r="H34" s="5"/>
      <c r="I34" s="5"/>
      <c r="J34" s="5"/>
      <c r="K34" s="5"/>
      <c r="L34" s="5"/>
      <c r="M34" s="5"/>
      <c r="N34" s="5"/>
      <c r="O34" s="5"/>
      <c r="P34" s="5"/>
      <c r="Q34" s="25"/>
      <c r="U34" s="5"/>
      <c r="W34" s="2" t="e">
        <f t="shared" si="0"/>
        <v>#DIV/0!</v>
      </c>
      <c r="X34" s="2" t="e">
        <f t="shared" si="1"/>
        <v>#DIV/0!</v>
      </c>
      <c r="Y34" s="2" t="e">
        <f t="shared" si="2"/>
        <v>#DIV/0!</v>
      </c>
      <c r="Z34" s="2" t="e">
        <f t="shared" si="3"/>
        <v>#DIV/0!</v>
      </c>
      <c r="AA34" s="2" t="e">
        <f t="shared" si="4"/>
        <v>#DIV/0!</v>
      </c>
    </row>
    <row r="35" spans="1:28" x14ac:dyDescent="0.25">
      <c r="A35" s="7" t="s">
        <v>9</v>
      </c>
      <c r="B35" s="30" t="e">
        <f>$B32-(2*B$31)</f>
        <v>#DIV/0!</v>
      </c>
      <c r="C35" s="1">
        <v>29</v>
      </c>
      <c r="D35" s="17"/>
      <c r="E35" s="5"/>
      <c r="F35" s="5"/>
      <c r="G35" s="5"/>
      <c r="H35" s="5"/>
      <c r="I35" s="5"/>
      <c r="J35" s="5"/>
      <c r="K35" s="5"/>
      <c r="L35" s="5"/>
      <c r="M35" s="5"/>
      <c r="N35" s="5"/>
      <c r="O35" s="5"/>
      <c r="P35" s="5"/>
      <c r="Q35" s="25"/>
      <c r="U35" s="5"/>
      <c r="W35" s="2" t="e">
        <f t="shared" si="0"/>
        <v>#DIV/0!</v>
      </c>
      <c r="X35" s="2" t="e">
        <f t="shared" si="1"/>
        <v>#DIV/0!</v>
      </c>
      <c r="Y35" s="2" t="e">
        <f t="shared" si="2"/>
        <v>#DIV/0!</v>
      </c>
      <c r="Z35" s="2" t="e">
        <f t="shared" si="3"/>
        <v>#DIV/0!</v>
      </c>
      <c r="AA35" s="2" t="e">
        <f t="shared" si="4"/>
        <v>#DIV/0!</v>
      </c>
    </row>
    <row r="36" spans="1:28" ht="13.8" thickBot="1" x14ac:dyDescent="0.3">
      <c r="A36" s="8" t="s">
        <v>10</v>
      </c>
      <c r="B36" s="31" t="e">
        <f>$B32-(3*B$31)</f>
        <v>#DIV/0!</v>
      </c>
      <c r="C36" s="14">
        <v>30</v>
      </c>
      <c r="D36" s="18"/>
      <c r="E36" s="15"/>
      <c r="F36" s="15"/>
      <c r="G36" s="15"/>
      <c r="H36" s="15"/>
      <c r="I36" s="15"/>
      <c r="J36" s="15"/>
      <c r="K36" s="15"/>
      <c r="L36" s="15"/>
      <c r="M36" s="15"/>
      <c r="N36" s="15"/>
      <c r="O36" s="15"/>
      <c r="P36" s="15"/>
      <c r="Q36" s="24"/>
      <c r="U36" s="5"/>
      <c r="W36" s="2" t="e">
        <f t="shared" si="0"/>
        <v>#DIV/0!</v>
      </c>
      <c r="X36" s="2" t="e">
        <f t="shared" si="1"/>
        <v>#DIV/0!</v>
      </c>
      <c r="Y36" s="2" t="e">
        <f t="shared" si="2"/>
        <v>#DIV/0!</v>
      </c>
      <c r="Z36" s="2" t="e">
        <f t="shared" si="3"/>
        <v>#DIV/0!</v>
      </c>
      <c r="AA36" s="2" t="e">
        <f t="shared" si="4"/>
        <v>#DIV/0!</v>
      </c>
    </row>
    <row r="37" spans="1:28" x14ac:dyDescent="0.25">
      <c r="U37" s="5"/>
      <c r="W37" s="2" t="e">
        <f t="shared" si="0"/>
        <v>#DIV/0!</v>
      </c>
      <c r="X37" s="2" t="e">
        <f t="shared" si="1"/>
        <v>#DIV/0!</v>
      </c>
      <c r="Y37" s="2" t="e">
        <f t="shared" si="2"/>
        <v>#DIV/0!</v>
      </c>
      <c r="Z37" s="2" t="e">
        <f t="shared" si="3"/>
        <v>#DIV/0!</v>
      </c>
      <c r="AA37" s="2" t="e">
        <f t="shared" si="4"/>
        <v>#DIV/0!</v>
      </c>
    </row>
    <row r="38" spans="1:28" x14ac:dyDescent="0.25">
      <c r="W38" s="2" t="e">
        <f t="shared" si="0"/>
        <v>#DIV/0!</v>
      </c>
      <c r="X38" s="2" t="e">
        <f t="shared" si="1"/>
        <v>#DIV/0!</v>
      </c>
      <c r="Y38" s="2" t="e">
        <f t="shared" si="2"/>
        <v>#DIV/0!</v>
      </c>
      <c r="Z38" s="2" t="e">
        <f t="shared" si="3"/>
        <v>#DIV/0!</v>
      </c>
      <c r="AA38" s="2" t="e">
        <f t="shared" si="4"/>
        <v>#DIV/0!</v>
      </c>
      <c r="AB38" s="2"/>
    </row>
    <row r="39" spans="1:28" x14ac:dyDescent="0.25">
      <c r="W39" s="2" t="e">
        <f t="shared" si="0"/>
        <v>#DIV/0!</v>
      </c>
      <c r="X39" s="2" t="e">
        <f t="shared" si="1"/>
        <v>#DIV/0!</v>
      </c>
      <c r="Y39" s="2" t="e">
        <f t="shared" si="2"/>
        <v>#DIV/0!</v>
      </c>
      <c r="Z39" s="2" t="e">
        <f t="shared" si="3"/>
        <v>#DIV/0!</v>
      </c>
      <c r="AA39" s="2" t="e">
        <f t="shared" si="4"/>
        <v>#DIV/0!</v>
      </c>
      <c r="AB39" s="2"/>
    </row>
    <row r="40" spans="1:28" x14ac:dyDescent="0.25">
      <c r="W40" s="2" t="e">
        <f t="shared" si="0"/>
        <v>#DIV/0!</v>
      </c>
      <c r="X40" s="2" t="e">
        <f t="shared" si="1"/>
        <v>#DIV/0!</v>
      </c>
      <c r="Y40" s="2" t="e">
        <f t="shared" si="2"/>
        <v>#DIV/0!</v>
      </c>
      <c r="Z40" s="2" t="e">
        <f t="shared" si="3"/>
        <v>#DIV/0!</v>
      </c>
      <c r="AA40" s="2" t="e">
        <f t="shared" si="4"/>
        <v>#DIV/0!</v>
      </c>
      <c r="AB40" s="2"/>
    </row>
  </sheetData>
  <phoneticPr fontId="3" type="noConversion"/>
  <printOptions gridLinesSet="0"/>
  <pageMargins left="0.5" right="0" top="0.75" bottom="0.75" header="0.5" footer="0.5"/>
  <pageSetup orientation="landscape" horizontalDpi="4294967292" r:id="rId1"/>
  <headerFooter alignWithMargins="0">
    <oddHeader>&amp;A</oddHeader>
    <oddFoote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0"/>
  <sheetViews>
    <sheetView workbookViewId="0">
      <selection activeCell="G40" sqref="G40"/>
    </sheetView>
  </sheetViews>
  <sheetFormatPr defaultRowHeight="13.2" x14ac:dyDescent="0.25"/>
  <cols>
    <col min="1" max="1" width="8.77734375" customWidth="1"/>
    <col min="2" max="4" width="7.77734375" customWidth="1"/>
    <col min="5" max="7" width="5.77734375" customWidth="1"/>
    <col min="16" max="16" width="8.33203125" customWidth="1"/>
  </cols>
  <sheetData>
    <row r="1" spans="1:27" ht="13.8" thickBot="1" x14ac:dyDescent="0.3">
      <c r="A1" s="16"/>
      <c r="B1" s="16"/>
      <c r="C1" s="16"/>
      <c r="D1" s="16"/>
      <c r="E1" s="16"/>
      <c r="F1" s="16"/>
      <c r="G1" s="16"/>
      <c r="H1" s="16"/>
      <c r="I1" s="16"/>
      <c r="J1" s="16"/>
      <c r="K1" s="16"/>
      <c r="L1" s="16"/>
      <c r="M1" s="16"/>
      <c r="N1" s="16"/>
      <c r="O1" s="16"/>
      <c r="P1" s="16"/>
      <c r="Q1" s="16"/>
    </row>
    <row r="2" spans="1:27" x14ac:dyDescent="0.25">
      <c r="A2" s="36" t="s">
        <v>16</v>
      </c>
      <c r="B2" s="21"/>
      <c r="C2" s="21"/>
      <c r="D2" s="21"/>
      <c r="E2" s="21"/>
      <c r="F2" s="21"/>
      <c r="G2" s="21"/>
      <c r="H2" s="21"/>
      <c r="I2" s="21"/>
      <c r="J2" s="21"/>
      <c r="K2" s="21"/>
      <c r="L2" s="21"/>
      <c r="M2" s="21"/>
      <c r="N2" s="21"/>
      <c r="O2" s="21"/>
      <c r="P2" s="21"/>
      <c r="Q2" s="22"/>
      <c r="U2" s="5"/>
    </row>
    <row r="3" spans="1:27" ht="13.8" thickBot="1" x14ac:dyDescent="0.3">
      <c r="A3" s="23"/>
      <c r="B3" s="15"/>
      <c r="C3" s="15"/>
      <c r="D3" s="15"/>
      <c r="E3" s="15"/>
      <c r="F3" s="15"/>
      <c r="G3" s="15"/>
      <c r="H3" s="15"/>
      <c r="I3" s="15"/>
      <c r="J3" s="15"/>
      <c r="K3" s="15"/>
      <c r="L3" s="15"/>
      <c r="M3" s="15"/>
      <c r="N3" s="15"/>
      <c r="O3" s="15"/>
      <c r="P3" s="15"/>
      <c r="Q3" s="24"/>
      <c r="U3" s="5"/>
    </row>
    <row r="4" spans="1:27" ht="13.8" thickBot="1" x14ac:dyDescent="0.3">
      <c r="A4" s="20" t="s">
        <v>17</v>
      </c>
      <c r="B4" s="21"/>
      <c r="C4" s="21"/>
      <c r="D4" s="22"/>
      <c r="E4" s="5"/>
      <c r="F4" s="5"/>
      <c r="G4" s="5"/>
      <c r="H4" s="5"/>
      <c r="I4" s="5"/>
      <c r="J4" s="5"/>
      <c r="K4" s="5"/>
      <c r="L4" s="5"/>
      <c r="M4" s="5"/>
      <c r="N4" s="5"/>
      <c r="O4" s="5"/>
      <c r="P4" s="5"/>
      <c r="Q4" s="25"/>
      <c r="U4" s="5"/>
    </row>
    <row r="5" spans="1:27" x14ac:dyDescent="0.25">
      <c r="A5" s="37" t="s">
        <v>2</v>
      </c>
      <c r="B5" s="9"/>
      <c r="C5" s="37" t="s">
        <v>3</v>
      </c>
      <c r="D5" s="9"/>
      <c r="E5" s="5"/>
      <c r="F5" s="5"/>
      <c r="G5" s="5"/>
      <c r="H5" s="5"/>
      <c r="I5" s="5"/>
      <c r="J5" s="5"/>
      <c r="K5" s="5"/>
      <c r="L5" s="5"/>
      <c r="M5" s="5"/>
      <c r="N5" s="5"/>
      <c r="O5" s="5"/>
      <c r="P5" s="5"/>
      <c r="Q5" s="25"/>
      <c r="U5" s="5"/>
      <c r="V5" s="3"/>
    </row>
    <row r="6" spans="1:27" ht="13.8" thickBot="1" x14ac:dyDescent="0.3">
      <c r="A6" s="1" t="s">
        <v>18</v>
      </c>
      <c r="B6" s="1" t="s">
        <v>5</v>
      </c>
      <c r="C6" s="13" t="s">
        <v>18</v>
      </c>
      <c r="D6" s="29" t="s">
        <v>5</v>
      </c>
      <c r="E6" s="5"/>
      <c r="F6" s="5"/>
      <c r="G6" s="5"/>
      <c r="H6" s="5"/>
      <c r="I6" s="5"/>
      <c r="J6" s="5"/>
      <c r="K6" s="5"/>
      <c r="L6" s="5"/>
      <c r="M6" s="5"/>
      <c r="N6" s="5"/>
      <c r="O6" s="5"/>
      <c r="P6" s="5"/>
      <c r="Q6" s="25"/>
      <c r="U6" s="5"/>
      <c r="V6" s="4"/>
      <c r="W6" s="1" t="s">
        <v>6</v>
      </c>
      <c r="X6" s="1" t="s">
        <v>7</v>
      </c>
      <c r="Y6" s="1" t="s">
        <v>8</v>
      </c>
      <c r="Z6" s="1" t="s">
        <v>9</v>
      </c>
      <c r="AA6" s="1" t="s">
        <v>10</v>
      </c>
    </row>
    <row r="7" spans="1:27" x14ac:dyDescent="0.25">
      <c r="A7" s="38">
        <v>38719</v>
      </c>
      <c r="B7" s="19">
        <v>4.9800000000000004</v>
      </c>
      <c r="C7" s="39">
        <v>38749</v>
      </c>
      <c r="D7" s="40">
        <v>5.07</v>
      </c>
      <c r="E7" s="5"/>
      <c r="F7" s="5"/>
      <c r="G7" s="5"/>
      <c r="H7" s="5"/>
      <c r="I7" s="5"/>
      <c r="J7" s="5"/>
      <c r="K7" s="5"/>
      <c r="L7" s="5"/>
      <c r="M7" s="5"/>
      <c r="N7" s="5"/>
      <c r="O7" s="5"/>
      <c r="P7" s="5"/>
      <c r="Q7" s="25"/>
      <c r="U7" s="5"/>
      <c r="V7" s="1"/>
      <c r="W7" s="2">
        <f t="shared" ref="W7:W40" si="0">$B$33</f>
        <v>5.1768536820734319</v>
      </c>
      <c r="X7" s="2">
        <f t="shared" ref="X7:X40" si="1">$B$34</f>
        <v>5.1080691213822877</v>
      </c>
      <c r="Y7" s="2">
        <f t="shared" ref="Y7:Y40" si="2">$B$32</f>
        <v>4.9704999999999995</v>
      </c>
      <c r="Z7" s="2">
        <f t="shared" ref="Z7:Z40" si="3">$B$35</f>
        <v>4.8329308786177112</v>
      </c>
      <c r="AA7" s="2">
        <f t="shared" ref="AA7:AA40" si="4">$B$36</f>
        <v>4.7641463179265671</v>
      </c>
    </row>
    <row r="8" spans="1:27" x14ac:dyDescent="0.25">
      <c r="A8" s="41">
        <v>38720</v>
      </c>
      <c r="B8" s="17">
        <v>5.04</v>
      </c>
      <c r="C8" s="39">
        <v>38750</v>
      </c>
      <c r="D8" s="40">
        <v>4.8600000000000003</v>
      </c>
      <c r="E8" s="5"/>
      <c r="F8" s="5"/>
      <c r="G8" s="5"/>
      <c r="H8" s="5"/>
      <c r="I8" s="5"/>
      <c r="J8" s="5"/>
      <c r="K8" s="5"/>
      <c r="L8" s="5"/>
      <c r="M8" s="5"/>
      <c r="N8" s="5"/>
      <c r="O8" s="5"/>
      <c r="P8" s="5"/>
      <c r="Q8" s="25"/>
      <c r="U8" s="5"/>
      <c r="V8" s="1"/>
      <c r="W8" s="2">
        <f t="shared" si="0"/>
        <v>5.1768536820734319</v>
      </c>
      <c r="X8" s="2">
        <f t="shared" si="1"/>
        <v>5.1080691213822877</v>
      </c>
      <c r="Y8" s="2">
        <f t="shared" si="2"/>
        <v>4.9704999999999995</v>
      </c>
      <c r="Z8" s="2">
        <f t="shared" si="3"/>
        <v>4.8329308786177112</v>
      </c>
      <c r="AA8" s="2">
        <f t="shared" si="4"/>
        <v>4.7641463179265671</v>
      </c>
    </row>
    <row r="9" spans="1:27" x14ac:dyDescent="0.25">
      <c r="A9" s="41">
        <v>38721</v>
      </c>
      <c r="B9" s="17">
        <v>4.87</v>
      </c>
      <c r="C9" s="39">
        <v>38751</v>
      </c>
      <c r="D9" s="40">
        <v>5</v>
      </c>
      <c r="E9" s="5"/>
      <c r="F9" s="5"/>
      <c r="G9" s="5"/>
      <c r="H9" s="5"/>
      <c r="I9" s="5"/>
      <c r="J9" s="5"/>
      <c r="K9" s="5"/>
      <c r="L9" s="5"/>
      <c r="M9" s="5"/>
      <c r="N9" s="5"/>
      <c r="O9" s="5"/>
      <c r="P9" s="5"/>
      <c r="Q9" s="25"/>
      <c r="U9" s="5"/>
      <c r="V9" s="1"/>
      <c r="W9" s="2">
        <f t="shared" si="0"/>
        <v>5.1768536820734319</v>
      </c>
      <c r="X9" s="2">
        <f t="shared" si="1"/>
        <v>5.1080691213822877</v>
      </c>
      <c r="Y9" s="2">
        <f t="shared" si="2"/>
        <v>4.9704999999999995</v>
      </c>
      <c r="Z9" s="2">
        <f t="shared" si="3"/>
        <v>4.8329308786177112</v>
      </c>
      <c r="AA9" s="2">
        <f t="shared" si="4"/>
        <v>4.7641463179265671</v>
      </c>
    </row>
    <row r="10" spans="1:27" x14ac:dyDescent="0.25">
      <c r="A10" s="41">
        <v>38722</v>
      </c>
      <c r="B10" s="17">
        <v>4.91</v>
      </c>
      <c r="C10" s="39">
        <v>38754</v>
      </c>
      <c r="D10" s="40">
        <v>4.8499999999999996</v>
      </c>
      <c r="E10" s="5"/>
      <c r="F10" s="5"/>
      <c r="G10" s="5"/>
      <c r="H10" s="5"/>
      <c r="I10" s="5"/>
      <c r="J10" s="5"/>
      <c r="K10" s="5"/>
      <c r="L10" s="5"/>
      <c r="M10" s="5"/>
      <c r="N10" s="5"/>
      <c r="O10" s="5"/>
      <c r="P10" s="5"/>
      <c r="Q10" s="25"/>
      <c r="U10" s="5"/>
      <c r="V10" s="1"/>
      <c r="W10" s="2">
        <f t="shared" si="0"/>
        <v>5.1768536820734319</v>
      </c>
      <c r="X10" s="2">
        <f t="shared" si="1"/>
        <v>5.1080691213822877</v>
      </c>
      <c r="Y10" s="2">
        <f t="shared" si="2"/>
        <v>4.9704999999999995</v>
      </c>
      <c r="Z10" s="2">
        <f t="shared" si="3"/>
        <v>4.8329308786177112</v>
      </c>
      <c r="AA10" s="2">
        <f t="shared" si="4"/>
        <v>4.7641463179265671</v>
      </c>
    </row>
    <row r="11" spans="1:27" x14ac:dyDescent="0.25">
      <c r="A11" s="41">
        <v>38726</v>
      </c>
      <c r="B11" s="17">
        <v>4.93</v>
      </c>
      <c r="C11" s="39">
        <v>38755</v>
      </c>
      <c r="D11" s="40">
        <v>4.92</v>
      </c>
      <c r="E11" s="5"/>
      <c r="F11" s="5"/>
      <c r="G11" s="5"/>
      <c r="H11" s="5"/>
      <c r="I11" s="5"/>
      <c r="J11" s="5"/>
      <c r="K11" s="5"/>
      <c r="L11" s="5"/>
      <c r="M11" s="5"/>
      <c r="N11" s="5"/>
      <c r="O11" s="5"/>
      <c r="P11" s="5"/>
      <c r="Q11" s="25"/>
      <c r="U11" s="5"/>
      <c r="V11" s="1"/>
      <c r="W11" s="2">
        <f t="shared" si="0"/>
        <v>5.1768536820734319</v>
      </c>
      <c r="X11" s="2">
        <f t="shared" si="1"/>
        <v>5.1080691213822877</v>
      </c>
      <c r="Y11" s="2">
        <f t="shared" si="2"/>
        <v>4.9704999999999995</v>
      </c>
      <c r="Z11" s="2">
        <f t="shared" si="3"/>
        <v>4.8329308786177112</v>
      </c>
      <c r="AA11" s="2">
        <f t="shared" si="4"/>
        <v>4.7641463179265671</v>
      </c>
    </row>
    <row r="12" spans="1:27" x14ac:dyDescent="0.25">
      <c r="A12" s="41">
        <v>38727</v>
      </c>
      <c r="B12" s="17">
        <v>5.07</v>
      </c>
      <c r="C12" s="39">
        <v>38756</v>
      </c>
      <c r="D12" s="40">
        <v>4.8899999999999997</v>
      </c>
      <c r="E12" s="5"/>
      <c r="F12" s="5"/>
      <c r="G12" s="5"/>
      <c r="H12" s="5"/>
      <c r="I12" s="5"/>
      <c r="J12" s="5"/>
      <c r="K12" s="5"/>
      <c r="L12" s="5"/>
      <c r="M12" s="5"/>
      <c r="N12" s="5"/>
      <c r="O12" s="5"/>
      <c r="P12" s="5"/>
      <c r="Q12" s="25"/>
      <c r="U12" s="5"/>
      <c r="V12" s="1"/>
      <c r="W12" s="2">
        <f t="shared" si="0"/>
        <v>5.1768536820734319</v>
      </c>
      <c r="X12" s="2">
        <f t="shared" si="1"/>
        <v>5.1080691213822877</v>
      </c>
      <c r="Y12" s="2">
        <f t="shared" si="2"/>
        <v>4.9704999999999995</v>
      </c>
      <c r="Z12" s="2">
        <f t="shared" si="3"/>
        <v>4.8329308786177112</v>
      </c>
      <c r="AA12" s="2">
        <f t="shared" si="4"/>
        <v>4.7641463179265671</v>
      </c>
    </row>
    <row r="13" spans="1:27" x14ac:dyDescent="0.25">
      <c r="A13" s="41">
        <v>38728</v>
      </c>
      <c r="B13" s="17">
        <v>4.9800000000000004</v>
      </c>
      <c r="C13" s="39">
        <v>38757</v>
      </c>
      <c r="D13" s="40">
        <v>4.97</v>
      </c>
      <c r="E13" s="5"/>
      <c r="F13" s="5"/>
      <c r="G13" s="5"/>
      <c r="H13" s="5"/>
      <c r="I13" s="5"/>
      <c r="J13" s="5"/>
      <c r="K13" s="5"/>
      <c r="L13" s="5"/>
      <c r="M13" s="5"/>
      <c r="N13" s="5"/>
      <c r="O13" s="5"/>
      <c r="P13" s="5"/>
      <c r="Q13" s="25"/>
      <c r="U13" s="5"/>
      <c r="V13" s="1"/>
      <c r="W13" s="2">
        <f t="shared" si="0"/>
        <v>5.1768536820734319</v>
      </c>
      <c r="X13" s="2">
        <f t="shared" si="1"/>
        <v>5.1080691213822877</v>
      </c>
      <c r="Y13" s="2">
        <f t="shared" si="2"/>
        <v>4.9704999999999995</v>
      </c>
      <c r="Z13" s="2">
        <f t="shared" si="3"/>
        <v>4.8329308786177112</v>
      </c>
      <c r="AA13" s="2">
        <f t="shared" si="4"/>
        <v>4.7641463179265671</v>
      </c>
    </row>
    <row r="14" spans="1:27" x14ac:dyDescent="0.25">
      <c r="A14" s="41">
        <v>38729</v>
      </c>
      <c r="B14" s="17">
        <v>5.04</v>
      </c>
      <c r="C14" s="39">
        <v>38758</v>
      </c>
      <c r="D14" s="40">
        <v>4.79</v>
      </c>
      <c r="E14" s="5"/>
      <c r="F14" s="5"/>
      <c r="G14" s="5"/>
      <c r="H14" s="5"/>
      <c r="I14" s="5"/>
      <c r="J14" s="5"/>
      <c r="K14" s="5"/>
      <c r="L14" s="5"/>
      <c r="M14" s="5"/>
      <c r="N14" s="5"/>
      <c r="O14" s="5"/>
      <c r="P14" s="5"/>
      <c r="Q14" s="25"/>
      <c r="U14" s="5"/>
      <c r="V14" s="1"/>
      <c r="W14" s="2">
        <f t="shared" si="0"/>
        <v>5.1768536820734319</v>
      </c>
      <c r="X14" s="2">
        <f t="shared" si="1"/>
        <v>5.1080691213822877</v>
      </c>
      <c r="Y14" s="2">
        <f t="shared" si="2"/>
        <v>4.9704999999999995</v>
      </c>
      <c r="Z14" s="2">
        <f t="shared" si="3"/>
        <v>4.8329308786177112</v>
      </c>
      <c r="AA14" s="2">
        <f t="shared" si="4"/>
        <v>4.7641463179265671</v>
      </c>
    </row>
    <row r="15" spans="1:27" x14ac:dyDescent="0.25">
      <c r="A15" s="41">
        <v>38730</v>
      </c>
      <c r="B15" s="17">
        <v>4.87</v>
      </c>
      <c r="C15" s="39">
        <v>38761</v>
      </c>
      <c r="D15" s="40">
        <v>4.9000000000000004</v>
      </c>
      <c r="E15" s="5"/>
      <c r="F15" s="5"/>
      <c r="G15" s="5"/>
      <c r="H15" s="5"/>
      <c r="I15" s="5"/>
      <c r="J15" s="5"/>
      <c r="K15" s="5"/>
      <c r="L15" s="5"/>
      <c r="M15" s="5"/>
      <c r="N15" s="5"/>
      <c r="O15" s="5"/>
      <c r="P15" s="5"/>
      <c r="Q15" s="25"/>
      <c r="U15" s="5"/>
      <c r="V15" s="1"/>
      <c r="W15" s="2">
        <f t="shared" si="0"/>
        <v>5.1768536820734319</v>
      </c>
      <c r="X15" s="2">
        <f t="shared" si="1"/>
        <v>5.1080691213822877</v>
      </c>
      <c r="Y15" s="2">
        <f t="shared" si="2"/>
        <v>4.9704999999999995</v>
      </c>
      <c r="Z15" s="2">
        <f t="shared" si="3"/>
        <v>4.8329308786177112</v>
      </c>
      <c r="AA15" s="2">
        <f t="shared" si="4"/>
        <v>4.7641463179265671</v>
      </c>
    </row>
    <row r="16" spans="1:27" x14ac:dyDescent="0.25">
      <c r="A16" s="41">
        <v>38734</v>
      </c>
      <c r="B16" s="17">
        <v>4.91</v>
      </c>
      <c r="C16" s="1"/>
      <c r="D16" s="40"/>
      <c r="E16" s="5"/>
      <c r="F16" s="5"/>
      <c r="G16" s="5"/>
      <c r="H16" s="5"/>
      <c r="I16" s="5"/>
      <c r="J16" s="5"/>
      <c r="K16" s="5"/>
      <c r="L16" s="5"/>
      <c r="M16" s="5"/>
      <c r="N16" s="5"/>
      <c r="O16" s="5"/>
      <c r="P16" s="5"/>
      <c r="Q16" s="25"/>
      <c r="U16" s="5"/>
      <c r="V16" s="1"/>
      <c r="W16" s="2">
        <f t="shared" si="0"/>
        <v>5.1768536820734319</v>
      </c>
      <c r="X16" s="2">
        <f t="shared" si="1"/>
        <v>5.1080691213822877</v>
      </c>
      <c r="Y16" s="2">
        <f t="shared" si="2"/>
        <v>4.9704999999999995</v>
      </c>
      <c r="Z16" s="2">
        <f t="shared" si="3"/>
        <v>4.8329308786177112</v>
      </c>
      <c r="AA16" s="2">
        <f t="shared" si="4"/>
        <v>4.7641463179265671</v>
      </c>
    </row>
    <row r="17" spans="1:27" x14ac:dyDescent="0.25">
      <c r="A17" s="41">
        <v>38735</v>
      </c>
      <c r="B17" s="17">
        <v>4.99</v>
      </c>
      <c r="C17" s="1"/>
      <c r="D17" s="40"/>
      <c r="E17" s="5"/>
      <c r="F17" s="5"/>
      <c r="G17" s="5"/>
      <c r="H17" s="5"/>
      <c r="I17" s="5"/>
      <c r="J17" s="5"/>
      <c r="K17" s="5"/>
      <c r="L17" s="5"/>
      <c r="M17" s="5"/>
      <c r="N17" s="5"/>
      <c r="O17" s="5"/>
      <c r="P17" s="5"/>
      <c r="Q17" s="25"/>
      <c r="U17" s="5"/>
      <c r="V17" s="1"/>
      <c r="W17" s="2">
        <f t="shared" si="0"/>
        <v>5.1768536820734319</v>
      </c>
      <c r="X17" s="2">
        <f t="shared" si="1"/>
        <v>5.1080691213822877</v>
      </c>
      <c r="Y17" s="2">
        <f t="shared" si="2"/>
        <v>4.9704999999999995</v>
      </c>
      <c r="Z17" s="2">
        <f t="shared" si="3"/>
        <v>4.8329308786177112</v>
      </c>
      <c r="AA17" s="2">
        <f t="shared" si="4"/>
        <v>4.7641463179265671</v>
      </c>
    </row>
    <row r="18" spans="1:27" x14ac:dyDescent="0.25">
      <c r="A18" s="41">
        <v>38736</v>
      </c>
      <c r="B18" s="17">
        <v>4.93</v>
      </c>
      <c r="C18" s="1"/>
      <c r="D18" s="40"/>
      <c r="E18" s="5"/>
      <c r="F18" s="5"/>
      <c r="G18" s="5"/>
      <c r="H18" s="5"/>
      <c r="I18" s="5"/>
      <c r="J18" s="5"/>
      <c r="K18" s="5"/>
      <c r="L18" s="5"/>
      <c r="M18" s="5"/>
      <c r="N18" s="5"/>
      <c r="O18" s="5"/>
      <c r="P18" s="5"/>
      <c r="Q18" s="25"/>
      <c r="U18" s="5"/>
      <c r="V18" s="1"/>
      <c r="W18" s="2">
        <f t="shared" si="0"/>
        <v>5.1768536820734319</v>
      </c>
      <c r="X18" s="2">
        <f t="shared" si="1"/>
        <v>5.1080691213822877</v>
      </c>
      <c r="Y18" s="2">
        <f t="shared" si="2"/>
        <v>4.9704999999999995</v>
      </c>
      <c r="Z18" s="2">
        <f t="shared" si="3"/>
        <v>4.8329308786177112</v>
      </c>
      <c r="AA18" s="2">
        <f t="shared" si="4"/>
        <v>4.7641463179265671</v>
      </c>
    </row>
    <row r="19" spans="1:27" x14ac:dyDescent="0.25">
      <c r="A19" s="41">
        <v>38737</v>
      </c>
      <c r="B19" s="17">
        <v>5.07</v>
      </c>
      <c r="C19" s="1"/>
      <c r="D19" s="40"/>
      <c r="E19" s="5"/>
      <c r="F19" s="5"/>
      <c r="G19" s="5"/>
      <c r="H19" s="5"/>
      <c r="I19" s="5"/>
      <c r="J19" s="5"/>
      <c r="K19" s="5"/>
      <c r="L19" s="5"/>
      <c r="M19" s="5"/>
      <c r="N19" s="5"/>
      <c r="O19" s="5"/>
      <c r="P19" s="5"/>
      <c r="Q19" s="25"/>
      <c r="U19" s="5"/>
      <c r="V19" s="1"/>
      <c r="W19" s="2">
        <f t="shared" si="0"/>
        <v>5.1768536820734319</v>
      </c>
      <c r="X19" s="2">
        <f t="shared" si="1"/>
        <v>5.1080691213822877</v>
      </c>
      <c r="Y19" s="2">
        <f t="shared" si="2"/>
        <v>4.9704999999999995</v>
      </c>
      <c r="Z19" s="2">
        <f t="shared" si="3"/>
        <v>4.8329308786177112</v>
      </c>
      <c r="AA19" s="2">
        <f t="shared" si="4"/>
        <v>4.7641463179265671</v>
      </c>
    </row>
    <row r="20" spans="1:27" x14ac:dyDescent="0.25">
      <c r="A20" s="41">
        <v>38740</v>
      </c>
      <c r="B20" s="17">
        <v>5.07</v>
      </c>
      <c r="C20" s="1"/>
      <c r="D20" s="40"/>
      <c r="E20" s="5"/>
      <c r="F20" s="5"/>
      <c r="G20" s="5"/>
      <c r="H20" s="5"/>
      <c r="I20" s="5"/>
      <c r="J20" s="5"/>
      <c r="K20" s="5"/>
      <c r="L20" s="5"/>
      <c r="M20" s="5"/>
      <c r="N20" s="5"/>
      <c r="O20" s="5"/>
      <c r="P20" s="5"/>
      <c r="Q20" s="25"/>
      <c r="U20" s="5"/>
      <c r="V20" s="1"/>
      <c r="W20" s="2">
        <f t="shared" si="0"/>
        <v>5.1768536820734319</v>
      </c>
      <c r="X20" s="2">
        <f t="shared" si="1"/>
        <v>5.1080691213822877</v>
      </c>
      <c r="Y20" s="2">
        <f t="shared" si="2"/>
        <v>4.9704999999999995</v>
      </c>
      <c r="Z20" s="2">
        <f t="shared" si="3"/>
        <v>4.8329308786177112</v>
      </c>
      <c r="AA20" s="2">
        <f t="shared" si="4"/>
        <v>4.7641463179265671</v>
      </c>
    </row>
    <row r="21" spans="1:27" x14ac:dyDescent="0.25">
      <c r="A21" s="41">
        <v>38741</v>
      </c>
      <c r="B21" s="17">
        <v>4.9800000000000004</v>
      </c>
      <c r="C21" s="1"/>
      <c r="D21" s="40"/>
      <c r="E21" s="5"/>
      <c r="F21" s="5"/>
      <c r="G21" s="5"/>
      <c r="H21" s="5"/>
      <c r="I21" s="5"/>
      <c r="J21" s="5"/>
      <c r="K21" s="5"/>
      <c r="L21" s="5"/>
      <c r="M21" s="5"/>
      <c r="N21" s="5"/>
      <c r="O21" s="5"/>
      <c r="P21" s="5"/>
      <c r="Q21" s="25"/>
      <c r="U21" s="5"/>
      <c r="V21" s="1"/>
      <c r="W21" s="2">
        <f t="shared" si="0"/>
        <v>5.1768536820734319</v>
      </c>
      <c r="X21" s="2">
        <f t="shared" si="1"/>
        <v>5.1080691213822877</v>
      </c>
      <c r="Y21" s="2">
        <f t="shared" si="2"/>
        <v>4.9704999999999995</v>
      </c>
      <c r="Z21" s="2">
        <f t="shared" si="3"/>
        <v>4.8329308786177112</v>
      </c>
      <c r="AA21" s="2">
        <f t="shared" si="4"/>
        <v>4.7641463179265671</v>
      </c>
    </row>
    <row r="22" spans="1:27" x14ac:dyDescent="0.25">
      <c r="A22" s="41">
        <v>38742</v>
      </c>
      <c r="B22" s="17">
        <v>5.04</v>
      </c>
      <c r="C22" s="1"/>
      <c r="D22" s="40"/>
      <c r="E22" s="5"/>
      <c r="F22" s="5"/>
      <c r="G22" s="5"/>
      <c r="H22" s="5"/>
      <c r="I22" s="5"/>
      <c r="J22" s="5"/>
      <c r="K22" s="5"/>
      <c r="L22" s="5"/>
      <c r="M22" s="5"/>
      <c r="N22" s="5"/>
      <c r="O22" s="5"/>
      <c r="P22" s="5"/>
      <c r="Q22" s="25"/>
      <c r="T22" s="5"/>
      <c r="U22" s="5"/>
      <c r="V22" s="1"/>
      <c r="W22" s="2">
        <f t="shared" si="0"/>
        <v>5.1768536820734319</v>
      </c>
      <c r="X22" s="2">
        <f t="shared" si="1"/>
        <v>5.1080691213822877</v>
      </c>
      <c r="Y22" s="2">
        <f t="shared" si="2"/>
        <v>4.9704999999999995</v>
      </c>
      <c r="Z22" s="2">
        <f t="shared" si="3"/>
        <v>4.8329308786177112</v>
      </c>
      <c r="AA22" s="2">
        <f t="shared" si="4"/>
        <v>4.7641463179265671</v>
      </c>
    </row>
    <row r="23" spans="1:27" x14ac:dyDescent="0.25">
      <c r="A23" s="41">
        <v>38743</v>
      </c>
      <c r="B23" s="17">
        <v>4.87</v>
      </c>
      <c r="C23" s="1"/>
      <c r="D23" s="40"/>
      <c r="E23" s="5"/>
      <c r="F23" s="5"/>
      <c r="G23" s="5"/>
      <c r="H23" s="5"/>
      <c r="I23" s="5"/>
      <c r="J23" s="5"/>
      <c r="K23" s="5"/>
      <c r="L23" s="5"/>
      <c r="M23" s="5"/>
      <c r="N23" s="5"/>
      <c r="O23" s="5"/>
      <c r="P23" s="5"/>
      <c r="Q23" s="25"/>
      <c r="U23" s="5"/>
      <c r="V23" s="1"/>
      <c r="W23" s="2">
        <f t="shared" si="0"/>
        <v>5.1768536820734319</v>
      </c>
      <c r="X23" s="2">
        <f t="shared" si="1"/>
        <v>5.1080691213822877</v>
      </c>
      <c r="Y23" s="2">
        <f t="shared" si="2"/>
        <v>4.9704999999999995</v>
      </c>
      <c r="Z23" s="2">
        <f t="shared" si="3"/>
        <v>4.8329308786177112</v>
      </c>
      <c r="AA23" s="2">
        <f t="shared" si="4"/>
        <v>4.7641463179265671</v>
      </c>
    </row>
    <row r="24" spans="1:27" x14ac:dyDescent="0.25">
      <c r="A24" s="41">
        <v>38744</v>
      </c>
      <c r="B24" s="17">
        <v>4.91</v>
      </c>
      <c r="C24" s="1"/>
      <c r="D24" s="40"/>
      <c r="E24" s="5"/>
      <c r="F24" s="5"/>
      <c r="G24" s="5"/>
      <c r="H24" s="5"/>
      <c r="I24" s="5"/>
      <c r="J24" s="5"/>
      <c r="K24" s="5"/>
      <c r="L24" s="5"/>
      <c r="M24" s="5"/>
      <c r="N24" s="5"/>
      <c r="O24" s="5"/>
      <c r="P24" s="5"/>
      <c r="Q24" s="25"/>
      <c r="U24" s="5"/>
      <c r="V24" s="1"/>
      <c r="W24" s="2">
        <f t="shared" si="0"/>
        <v>5.1768536820734319</v>
      </c>
      <c r="X24" s="2">
        <f t="shared" si="1"/>
        <v>5.1080691213822877</v>
      </c>
      <c r="Y24" s="2">
        <f t="shared" si="2"/>
        <v>4.9704999999999995</v>
      </c>
      <c r="Z24" s="2">
        <f t="shared" si="3"/>
        <v>4.8329308786177112</v>
      </c>
      <c r="AA24" s="2">
        <f t="shared" si="4"/>
        <v>4.7641463179265671</v>
      </c>
    </row>
    <row r="25" spans="1:27" x14ac:dyDescent="0.25">
      <c r="A25" s="41">
        <v>38747</v>
      </c>
      <c r="B25" s="17">
        <v>4.99</v>
      </c>
      <c r="C25" s="1"/>
      <c r="D25" s="40"/>
      <c r="E25" s="5"/>
      <c r="F25" s="5"/>
      <c r="G25" s="5"/>
      <c r="H25" s="5"/>
      <c r="I25" s="5"/>
      <c r="J25" s="5"/>
      <c r="K25" s="5"/>
      <c r="L25" s="5"/>
      <c r="M25" s="5"/>
      <c r="N25" s="5"/>
      <c r="O25" s="5"/>
      <c r="P25" s="5"/>
      <c r="Q25" s="25"/>
      <c r="U25" s="5"/>
      <c r="V25" s="1"/>
      <c r="W25" s="2">
        <f t="shared" si="0"/>
        <v>5.1768536820734319</v>
      </c>
      <c r="X25" s="2">
        <f t="shared" si="1"/>
        <v>5.1080691213822877</v>
      </c>
      <c r="Y25" s="2">
        <f t="shared" si="2"/>
        <v>4.9704999999999995</v>
      </c>
      <c r="Z25" s="2">
        <f t="shared" si="3"/>
        <v>4.8329308786177112</v>
      </c>
      <c r="AA25" s="2">
        <f t="shared" si="4"/>
        <v>4.7641463179265671</v>
      </c>
    </row>
    <row r="26" spans="1:27" ht="13.8" thickBot="1" x14ac:dyDescent="0.3">
      <c r="A26" s="42">
        <v>38748</v>
      </c>
      <c r="B26" s="18">
        <v>4.96</v>
      </c>
      <c r="C26" s="1"/>
      <c r="D26" s="40"/>
      <c r="E26" s="5"/>
      <c r="F26" s="5"/>
      <c r="G26" s="5"/>
      <c r="H26" s="5"/>
      <c r="I26" s="5"/>
      <c r="J26" s="5"/>
      <c r="K26" s="5"/>
      <c r="L26" s="5"/>
      <c r="M26" s="5"/>
      <c r="N26" s="5"/>
      <c r="O26" s="5"/>
      <c r="P26" s="5"/>
      <c r="Q26" s="25"/>
      <c r="U26" s="5"/>
      <c r="V26" s="1"/>
      <c r="W26" s="2">
        <f t="shared" si="0"/>
        <v>5.1768536820734319</v>
      </c>
      <c r="X26" s="2">
        <f t="shared" si="1"/>
        <v>5.1080691213822877</v>
      </c>
      <c r="Y26" s="2">
        <f t="shared" si="2"/>
        <v>4.9704999999999995</v>
      </c>
      <c r="Z26" s="2">
        <f t="shared" si="3"/>
        <v>4.8329308786177112</v>
      </c>
      <c r="AA26" s="2">
        <f t="shared" si="4"/>
        <v>4.7641463179265671</v>
      </c>
    </row>
    <row r="27" spans="1:27" x14ac:dyDescent="0.25">
      <c r="A27" s="43" t="s">
        <v>11</v>
      </c>
      <c r="B27" s="9"/>
      <c r="C27" s="1"/>
      <c r="D27" s="40"/>
      <c r="E27" s="5"/>
      <c r="F27" s="5"/>
      <c r="G27" s="5"/>
      <c r="H27" s="5"/>
      <c r="I27" s="5"/>
      <c r="J27" s="5"/>
      <c r="K27" s="5"/>
      <c r="L27" s="5"/>
      <c r="M27" s="5"/>
      <c r="N27" s="5"/>
      <c r="O27" s="5"/>
      <c r="P27" s="5"/>
      <c r="Q27" s="25"/>
      <c r="U27" s="5"/>
      <c r="V27" s="1"/>
      <c r="W27" s="2">
        <f t="shared" si="0"/>
        <v>5.1768536820734319</v>
      </c>
      <c r="X27" s="2">
        <f t="shared" si="1"/>
        <v>5.1080691213822877</v>
      </c>
      <c r="Y27" s="2">
        <f t="shared" si="2"/>
        <v>4.9704999999999995</v>
      </c>
      <c r="Z27" s="2">
        <f t="shared" si="3"/>
        <v>4.8329308786177112</v>
      </c>
      <c r="AA27" s="2">
        <f t="shared" si="4"/>
        <v>4.7641463179265671</v>
      </c>
    </row>
    <row r="28" spans="1:27" x14ac:dyDescent="0.25">
      <c r="A28" s="6" t="s">
        <v>12</v>
      </c>
      <c r="B28" s="10"/>
      <c r="C28" s="1"/>
      <c r="D28" s="40"/>
      <c r="E28" s="5"/>
      <c r="F28" s="5"/>
      <c r="G28" s="5"/>
      <c r="H28" s="5"/>
      <c r="I28" s="5"/>
      <c r="J28" s="5"/>
      <c r="K28" s="5"/>
      <c r="L28" s="5"/>
      <c r="M28" s="5"/>
      <c r="N28" s="5"/>
      <c r="O28" s="5"/>
      <c r="P28" s="5"/>
      <c r="Q28" s="25"/>
      <c r="U28" s="5"/>
      <c r="V28" s="1"/>
      <c r="W28" s="2">
        <f t="shared" si="0"/>
        <v>5.1768536820734319</v>
      </c>
      <c r="X28" s="2">
        <f t="shared" si="1"/>
        <v>5.1080691213822877</v>
      </c>
      <c r="Y28" s="2">
        <f t="shared" si="2"/>
        <v>4.9704999999999995</v>
      </c>
      <c r="Z28" s="2">
        <f t="shared" si="3"/>
        <v>4.8329308786177112</v>
      </c>
      <c r="AA28" s="2">
        <f t="shared" si="4"/>
        <v>4.7641463179265671</v>
      </c>
    </row>
    <row r="29" spans="1:27" x14ac:dyDescent="0.25">
      <c r="A29" s="33" t="s">
        <v>13</v>
      </c>
      <c r="B29" s="34"/>
      <c r="C29" s="1"/>
      <c r="D29" s="40"/>
      <c r="E29" s="5"/>
      <c r="F29" s="5"/>
      <c r="G29" s="5"/>
      <c r="H29" s="5"/>
      <c r="I29" s="5"/>
      <c r="J29" s="5"/>
      <c r="K29" s="5"/>
      <c r="L29" s="5"/>
      <c r="M29" s="5"/>
      <c r="N29" s="5"/>
      <c r="O29" s="5"/>
      <c r="P29" s="5"/>
      <c r="Q29" s="25"/>
      <c r="U29" s="5"/>
      <c r="V29" s="1"/>
      <c r="W29" s="2">
        <f t="shared" si="0"/>
        <v>5.1768536820734319</v>
      </c>
      <c r="X29" s="2">
        <f t="shared" si="1"/>
        <v>5.1080691213822877</v>
      </c>
      <c r="Y29" s="2">
        <f t="shared" si="2"/>
        <v>4.9704999999999995</v>
      </c>
      <c r="Z29" s="2">
        <f t="shared" si="3"/>
        <v>4.8329308786177112</v>
      </c>
      <c r="AA29" s="2">
        <f t="shared" si="4"/>
        <v>4.7641463179265671</v>
      </c>
    </row>
    <row r="30" spans="1:27" x14ac:dyDescent="0.25">
      <c r="A30" s="7"/>
      <c r="B30" s="35"/>
      <c r="C30" s="1"/>
      <c r="D30" s="40"/>
      <c r="E30" s="5"/>
      <c r="F30" s="5"/>
      <c r="G30" s="5"/>
      <c r="H30" s="5"/>
      <c r="I30" s="5"/>
      <c r="J30" s="5"/>
      <c r="K30" s="5"/>
      <c r="L30" s="5"/>
      <c r="M30" s="5"/>
      <c r="N30" s="5"/>
      <c r="O30" s="5"/>
      <c r="P30" s="5"/>
      <c r="Q30" s="25"/>
      <c r="U30" s="5"/>
      <c r="V30" s="1"/>
      <c r="W30" s="2">
        <f t="shared" si="0"/>
        <v>5.1768536820734319</v>
      </c>
      <c r="X30" s="2">
        <f t="shared" si="1"/>
        <v>5.1080691213822877</v>
      </c>
      <c r="Y30" s="2">
        <f t="shared" si="2"/>
        <v>4.9704999999999995</v>
      </c>
      <c r="Z30" s="2">
        <f t="shared" si="3"/>
        <v>4.8329308786177112</v>
      </c>
      <c r="AA30" s="2">
        <f t="shared" si="4"/>
        <v>4.7641463179265671</v>
      </c>
    </row>
    <row r="31" spans="1:27" x14ac:dyDescent="0.25">
      <c r="A31" s="7" t="s">
        <v>14</v>
      </c>
      <c r="B31" s="44">
        <f>STDEV(B7:B26)</f>
        <v>6.8784560691144137E-2</v>
      </c>
      <c r="C31" s="1"/>
      <c r="D31" s="40"/>
      <c r="E31" s="5"/>
      <c r="F31" s="5"/>
      <c r="G31" s="5"/>
      <c r="H31" s="5"/>
      <c r="I31" s="5"/>
      <c r="J31" s="5"/>
      <c r="K31" s="5"/>
      <c r="L31" s="5"/>
      <c r="M31" s="5"/>
      <c r="N31" s="5"/>
      <c r="O31" s="5"/>
      <c r="P31" s="5"/>
      <c r="Q31" s="25"/>
      <c r="U31" s="5"/>
      <c r="V31" s="1"/>
      <c r="W31" s="2">
        <f t="shared" si="0"/>
        <v>5.1768536820734319</v>
      </c>
      <c r="X31" s="2">
        <f t="shared" si="1"/>
        <v>5.1080691213822877</v>
      </c>
      <c r="Y31" s="2">
        <f t="shared" si="2"/>
        <v>4.9704999999999995</v>
      </c>
      <c r="Z31" s="2">
        <f t="shared" si="3"/>
        <v>4.8329308786177112</v>
      </c>
      <c r="AA31" s="2">
        <f t="shared" si="4"/>
        <v>4.7641463179265671</v>
      </c>
    </row>
    <row r="32" spans="1:27" x14ac:dyDescent="0.25">
      <c r="A32" s="7" t="s">
        <v>15</v>
      </c>
      <c r="B32" s="44">
        <f>AVERAGE(B7:B26)</f>
        <v>4.9704999999999995</v>
      </c>
      <c r="C32" s="1"/>
      <c r="D32" s="40"/>
      <c r="E32" s="5"/>
      <c r="F32" s="5"/>
      <c r="G32" s="5"/>
      <c r="H32" s="5"/>
      <c r="I32" s="5"/>
      <c r="J32" s="5"/>
      <c r="K32" s="5"/>
      <c r="L32" s="5"/>
      <c r="M32" s="5"/>
      <c r="N32" s="5"/>
      <c r="O32" s="5"/>
      <c r="P32" s="5"/>
      <c r="Q32" s="25"/>
      <c r="U32" s="5"/>
      <c r="W32" s="2">
        <f t="shared" si="0"/>
        <v>5.1768536820734319</v>
      </c>
      <c r="X32" s="2">
        <f t="shared" si="1"/>
        <v>5.1080691213822877</v>
      </c>
      <c r="Y32" s="2">
        <f t="shared" si="2"/>
        <v>4.9704999999999995</v>
      </c>
      <c r="Z32" s="2">
        <f t="shared" si="3"/>
        <v>4.8329308786177112</v>
      </c>
      <c r="AA32" s="2">
        <f t="shared" si="4"/>
        <v>4.7641463179265671</v>
      </c>
    </row>
    <row r="33" spans="1:28" x14ac:dyDescent="0.25">
      <c r="A33" s="7" t="s">
        <v>6</v>
      </c>
      <c r="B33" s="44">
        <f>$B32+(3*B$31)</f>
        <v>5.1768536820734319</v>
      </c>
      <c r="C33" s="1"/>
      <c r="D33" s="40"/>
      <c r="E33" s="5"/>
      <c r="F33" s="5"/>
      <c r="G33" s="5"/>
      <c r="H33" s="5"/>
      <c r="I33" s="5"/>
      <c r="J33" s="5"/>
      <c r="K33" s="5"/>
      <c r="L33" s="5"/>
      <c r="M33" s="5"/>
      <c r="N33" s="5"/>
      <c r="O33" s="5"/>
      <c r="P33" s="5"/>
      <c r="Q33" s="25"/>
      <c r="U33" s="5"/>
      <c r="W33" s="2">
        <f t="shared" si="0"/>
        <v>5.1768536820734319</v>
      </c>
      <c r="X33" s="2">
        <f t="shared" si="1"/>
        <v>5.1080691213822877</v>
      </c>
      <c r="Y33" s="2">
        <f t="shared" si="2"/>
        <v>4.9704999999999995</v>
      </c>
      <c r="Z33" s="2">
        <f t="shared" si="3"/>
        <v>4.8329308786177112</v>
      </c>
      <c r="AA33" s="2">
        <f t="shared" si="4"/>
        <v>4.7641463179265671</v>
      </c>
    </row>
    <row r="34" spans="1:28" x14ac:dyDescent="0.25">
      <c r="A34" s="7" t="s">
        <v>7</v>
      </c>
      <c r="B34" s="44">
        <f>$B32+(2*B$31)</f>
        <v>5.1080691213822877</v>
      </c>
      <c r="C34" s="1"/>
      <c r="D34" s="40"/>
      <c r="E34" s="5"/>
      <c r="F34" s="5"/>
      <c r="G34" s="5"/>
      <c r="H34" s="5"/>
      <c r="I34" s="5"/>
      <c r="J34" s="5"/>
      <c r="K34" s="5"/>
      <c r="L34" s="5"/>
      <c r="M34" s="5"/>
      <c r="N34" s="5"/>
      <c r="O34" s="5"/>
      <c r="P34" s="5"/>
      <c r="Q34" s="25"/>
      <c r="U34" s="5"/>
      <c r="W34" s="2">
        <f t="shared" si="0"/>
        <v>5.1768536820734319</v>
      </c>
      <c r="X34" s="2">
        <f t="shared" si="1"/>
        <v>5.1080691213822877</v>
      </c>
      <c r="Y34" s="2">
        <f t="shared" si="2"/>
        <v>4.9704999999999995</v>
      </c>
      <c r="Z34" s="2">
        <f t="shared" si="3"/>
        <v>4.8329308786177112</v>
      </c>
      <c r="AA34" s="2">
        <f t="shared" si="4"/>
        <v>4.7641463179265671</v>
      </c>
    </row>
    <row r="35" spans="1:28" x14ac:dyDescent="0.25">
      <c r="A35" s="7" t="s">
        <v>9</v>
      </c>
      <c r="B35" s="44">
        <f>$B32-(2*B$31)</f>
        <v>4.8329308786177112</v>
      </c>
      <c r="C35" s="1"/>
      <c r="D35" s="40"/>
      <c r="E35" s="5"/>
      <c r="F35" s="5"/>
      <c r="G35" s="5"/>
      <c r="H35" s="5"/>
      <c r="I35" s="5"/>
      <c r="J35" s="5"/>
      <c r="K35" s="5"/>
      <c r="L35" s="5"/>
      <c r="M35" s="5"/>
      <c r="N35" s="5"/>
      <c r="O35" s="5"/>
      <c r="P35" s="5"/>
      <c r="Q35" s="25"/>
      <c r="U35" s="5"/>
      <c r="W35" s="2">
        <f t="shared" si="0"/>
        <v>5.1768536820734319</v>
      </c>
      <c r="X35" s="2">
        <f t="shared" si="1"/>
        <v>5.1080691213822877</v>
      </c>
      <c r="Y35" s="2">
        <f t="shared" si="2"/>
        <v>4.9704999999999995</v>
      </c>
      <c r="Z35" s="2">
        <f t="shared" si="3"/>
        <v>4.8329308786177112</v>
      </c>
      <c r="AA35" s="2">
        <f t="shared" si="4"/>
        <v>4.7641463179265671</v>
      </c>
    </row>
    <row r="36" spans="1:28" ht="13.8" thickBot="1" x14ac:dyDescent="0.3">
      <c r="A36" s="8" t="s">
        <v>10</v>
      </c>
      <c r="B36" s="45">
        <f>$B32-(3*B$31)</f>
        <v>4.7641463179265671</v>
      </c>
      <c r="C36" s="14"/>
      <c r="D36" s="46"/>
      <c r="E36" s="15"/>
      <c r="F36" s="15"/>
      <c r="G36" s="15"/>
      <c r="H36" s="15"/>
      <c r="I36" s="15"/>
      <c r="J36" s="15"/>
      <c r="K36" s="15"/>
      <c r="L36" s="15"/>
      <c r="M36" s="15"/>
      <c r="N36" s="15"/>
      <c r="O36" s="15"/>
      <c r="P36" s="15"/>
      <c r="Q36" s="24"/>
      <c r="U36" s="5"/>
      <c r="W36" s="2">
        <f t="shared" si="0"/>
        <v>5.1768536820734319</v>
      </c>
      <c r="X36" s="2">
        <f t="shared" si="1"/>
        <v>5.1080691213822877</v>
      </c>
      <c r="Y36" s="2">
        <f t="shared" si="2"/>
        <v>4.9704999999999995</v>
      </c>
      <c r="Z36" s="2">
        <f t="shared" si="3"/>
        <v>4.8329308786177112</v>
      </c>
      <c r="AA36" s="2">
        <f t="shared" si="4"/>
        <v>4.7641463179265671</v>
      </c>
    </row>
    <row r="37" spans="1:28" x14ac:dyDescent="0.25">
      <c r="U37" s="5"/>
      <c r="W37" s="2">
        <f t="shared" si="0"/>
        <v>5.1768536820734319</v>
      </c>
      <c r="X37" s="2">
        <f t="shared" si="1"/>
        <v>5.1080691213822877</v>
      </c>
      <c r="Y37" s="2">
        <f t="shared" si="2"/>
        <v>4.9704999999999995</v>
      </c>
      <c r="Z37" s="2">
        <f t="shared" si="3"/>
        <v>4.8329308786177112</v>
      </c>
      <c r="AA37" s="2">
        <f t="shared" si="4"/>
        <v>4.7641463179265671</v>
      </c>
    </row>
    <row r="38" spans="1:28" x14ac:dyDescent="0.25">
      <c r="W38" s="2">
        <f t="shared" si="0"/>
        <v>5.1768536820734319</v>
      </c>
      <c r="X38" s="2">
        <f t="shared" si="1"/>
        <v>5.1080691213822877</v>
      </c>
      <c r="Y38" s="2">
        <f t="shared" si="2"/>
        <v>4.9704999999999995</v>
      </c>
      <c r="Z38" s="2">
        <f t="shared" si="3"/>
        <v>4.8329308786177112</v>
      </c>
      <c r="AA38" s="2">
        <f t="shared" si="4"/>
        <v>4.7641463179265671</v>
      </c>
      <c r="AB38" s="2"/>
    </row>
    <row r="39" spans="1:28" x14ac:dyDescent="0.25">
      <c r="W39" s="2">
        <f t="shared" si="0"/>
        <v>5.1768536820734319</v>
      </c>
      <c r="X39" s="2">
        <f t="shared" si="1"/>
        <v>5.1080691213822877</v>
      </c>
      <c r="Y39" s="2">
        <f t="shared" si="2"/>
        <v>4.9704999999999995</v>
      </c>
      <c r="Z39" s="2">
        <f t="shared" si="3"/>
        <v>4.8329308786177112</v>
      </c>
      <c r="AA39" s="2">
        <f t="shared" si="4"/>
        <v>4.7641463179265671</v>
      </c>
      <c r="AB39" s="2"/>
    </row>
    <row r="40" spans="1:28" x14ac:dyDescent="0.25">
      <c r="W40" s="2">
        <f t="shared" si="0"/>
        <v>5.1768536820734319</v>
      </c>
      <c r="X40" s="2">
        <f t="shared" si="1"/>
        <v>5.1080691213822877</v>
      </c>
      <c r="Y40" s="2">
        <f t="shared" si="2"/>
        <v>4.9704999999999995</v>
      </c>
      <c r="Z40" s="2">
        <f t="shared" si="3"/>
        <v>4.8329308786177112</v>
      </c>
      <c r="AA40" s="2">
        <f t="shared" si="4"/>
        <v>4.7641463179265671</v>
      </c>
      <c r="AB40" s="2"/>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36" sqref="E36"/>
    </sheetView>
  </sheetViews>
  <sheetFormatPr defaultColWidth="9.33203125" defaultRowHeight="13.2" x14ac:dyDescent="0.25"/>
  <cols>
    <col min="1" max="16384" width="9.33203125" style="47"/>
  </cols>
  <sheetData/>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9"/>
  <sheetViews>
    <sheetView showGridLines="0" zoomScale="75" workbookViewId="0">
      <pane xSplit="20928"/>
      <selection activeCell="X54" sqref="X54"/>
      <selection pane="topRight" activeCell="S4" sqref="S4"/>
    </sheetView>
  </sheetViews>
  <sheetFormatPr defaultColWidth="9.33203125" defaultRowHeight="13.2" x14ac:dyDescent="0.25"/>
  <cols>
    <col min="1" max="3" width="5.77734375" style="47" customWidth="1"/>
    <col min="4" max="4" width="4.77734375" style="47" customWidth="1"/>
    <col min="5" max="6" width="5.77734375" style="47" customWidth="1"/>
    <col min="7" max="7" width="9.77734375" style="47" customWidth="1"/>
    <col min="8" max="16384" width="9.33203125" style="47"/>
  </cols>
  <sheetData>
    <row r="1" spans="1:27" x14ac:dyDescent="0.25">
      <c r="A1" s="48" t="s">
        <v>36</v>
      </c>
      <c r="B1" s="49"/>
      <c r="C1" s="50"/>
      <c r="D1" s="50"/>
      <c r="E1" s="50"/>
      <c r="F1" s="50"/>
      <c r="G1" s="50"/>
      <c r="H1" s="50"/>
      <c r="I1" s="50"/>
      <c r="J1" s="50"/>
      <c r="K1" s="50"/>
      <c r="L1" s="50"/>
      <c r="M1" s="50"/>
      <c r="N1" s="50"/>
      <c r="O1" s="50"/>
      <c r="P1" s="49"/>
      <c r="Q1" s="49"/>
      <c r="R1" s="51"/>
      <c r="S1" s="52"/>
      <c r="T1" s="52"/>
      <c r="U1" s="52"/>
    </row>
    <row r="2" spans="1:27" ht="13.8" thickBot="1" x14ac:dyDescent="0.3">
      <c r="A2" s="53"/>
      <c r="B2" s="54"/>
      <c r="C2" s="54"/>
      <c r="D2" s="54"/>
      <c r="E2" s="54"/>
      <c r="F2" s="54"/>
      <c r="G2" s="54"/>
      <c r="H2" s="54"/>
      <c r="I2" s="54"/>
      <c r="J2" s="54"/>
      <c r="K2" s="54"/>
      <c r="L2" s="54"/>
      <c r="M2" s="54"/>
      <c r="N2" s="54"/>
      <c r="O2" s="54"/>
      <c r="P2" s="54"/>
      <c r="Q2" s="54"/>
      <c r="R2" s="55"/>
      <c r="S2" s="52"/>
      <c r="T2" s="52"/>
      <c r="U2" s="52"/>
    </row>
    <row r="3" spans="1:27" ht="13.8" thickBot="1" x14ac:dyDescent="0.3">
      <c r="A3" s="56" t="s">
        <v>37</v>
      </c>
      <c r="B3" s="57"/>
      <c r="C3" s="58"/>
      <c r="D3" s="57"/>
      <c r="E3" s="57"/>
      <c r="F3" s="57"/>
      <c r="G3" s="58"/>
      <c r="H3" s="59"/>
      <c r="I3" s="59"/>
      <c r="J3" s="59"/>
      <c r="K3" s="59"/>
      <c r="L3" s="59"/>
      <c r="M3" s="59"/>
      <c r="N3" s="59"/>
      <c r="O3" s="59"/>
      <c r="P3" s="59"/>
      <c r="Q3" s="59"/>
      <c r="R3" s="60"/>
      <c r="S3" s="52"/>
      <c r="T3" s="52"/>
      <c r="U3" s="52"/>
    </row>
    <row r="4" spans="1:27" x14ac:dyDescent="0.25">
      <c r="A4" s="61" t="s">
        <v>2</v>
      </c>
      <c r="B4" s="62"/>
      <c r="C4" s="63"/>
      <c r="D4" s="61" t="s">
        <v>3</v>
      </c>
      <c r="E4" s="62"/>
      <c r="F4" s="62"/>
      <c r="G4" s="63"/>
      <c r="H4" s="59"/>
      <c r="I4" s="59"/>
      <c r="J4" s="59"/>
      <c r="K4" s="59"/>
      <c r="L4" s="59"/>
      <c r="M4" s="59"/>
      <c r="N4" s="59"/>
      <c r="O4" s="59"/>
      <c r="P4" s="59"/>
      <c r="Q4" s="59"/>
      <c r="R4" s="60"/>
      <c r="S4" s="52"/>
      <c r="T4" s="52"/>
      <c r="U4" s="52"/>
      <c r="V4" s="64" t="s">
        <v>21</v>
      </c>
      <c r="W4" s="65" t="s">
        <v>22</v>
      </c>
      <c r="X4" s="65" t="s">
        <v>23</v>
      </c>
      <c r="Y4" s="65" t="s">
        <v>24</v>
      </c>
      <c r="Z4" s="65" t="s">
        <v>25</v>
      </c>
      <c r="AA4" s="65" t="s">
        <v>26</v>
      </c>
    </row>
    <row r="5" spans="1:27" ht="13.8" thickBot="1" x14ac:dyDescent="0.3">
      <c r="A5" s="66" t="s">
        <v>18</v>
      </c>
      <c r="B5" s="67" t="s">
        <v>27</v>
      </c>
      <c r="C5" s="68" t="s">
        <v>28</v>
      </c>
      <c r="D5" s="67" t="s">
        <v>18</v>
      </c>
      <c r="E5" s="67" t="s">
        <v>27</v>
      </c>
      <c r="F5" s="67" t="s">
        <v>28</v>
      </c>
      <c r="G5" s="69" t="s">
        <v>29</v>
      </c>
      <c r="H5" s="59"/>
      <c r="I5" s="59"/>
      <c r="J5" s="59"/>
      <c r="K5" s="59"/>
      <c r="L5" s="59"/>
      <c r="M5" s="59"/>
      <c r="N5" s="59"/>
      <c r="O5" s="59"/>
      <c r="P5" s="59"/>
      <c r="Q5" s="59"/>
      <c r="R5" s="60"/>
      <c r="S5" s="52"/>
      <c r="T5" s="52"/>
      <c r="U5" s="52"/>
      <c r="V5" s="70" t="s">
        <v>30</v>
      </c>
      <c r="W5" s="71" t="s">
        <v>6</v>
      </c>
      <c r="X5" s="71" t="s">
        <v>7</v>
      </c>
      <c r="Y5" s="71" t="s">
        <v>31</v>
      </c>
      <c r="Z5" s="71" t="s">
        <v>9</v>
      </c>
      <c r="AA5" s="71" t="s">
        <v>10</v>
      </c>
    </row>
    <row r="6" spans="1:27" x14ac:dyDescent="0.25">
      <c r="A6" s="72">
        <v>1</v>
      </c>
      <c r="B6" s="73"/>
      <c r="C6" s="74"/>
      <c r="D6" s="72">
        <v>1</v>
      </c>
      <c r="E6" s="73"/>
      <c r="F6" s="74"/>
      <c r="G6" s="75" t="str">
        <f>IF(AND(E6&gt;0,F6&gt;0),E6-F6,"")</f>
        <v/>
      </c>
      <c r="H6" s="59"/>
      <c r="I6" s="59"/>
      <c r="J6" s="59"/>
      <c r="K6" s="59"/>
      <c r="L6" s="59"/>
      <c r="M6" s="59"/>
      <c r="N6" s="59"/>
      <c r="O6" s="59"/>
      <c r="P6" s="59"/>
      <c r="Q6" s="59"/>
      <c r="R6" s="60"/>
      <c r="S6" s="52"/>
      <c r="T6" s="52"/>
      <c r="U6" s="52"/>
      <c r="V6" s="71">
        <f t="shared" ref="V6:V25" si="0">B6-C6</f>
        <v>0</v>
      </c>
      <c r="W6" s="76">
        <f t="shared" ref="W6:W38" si="1">3*$C$30</f>
        <v>0</v>
      </c>
      <c r="X6" s="76">
        <f>2*$C$30</f>
        <v>0</v>
      </c>
      <c r="Y6" s="77">
        <v>0</v>
      </c>
      <c r="Z6" s="76">
        <f>-2*$C$30</f>
        <v>0</v>
      </c>
      <c r="AA6" s="76">
        <f>-3*$C$30</f>
        <v>0</v>
      </c>
    </row>
    <row r="7" spans="1:27" x14ac:dyDescent="0.25">
      <c r="A7" s="78">
        <v>2</v>
      </c>
      <c r="B7" s="79"/>
      <c r="C7" s="80"/>
      <c r="D7" s="78">
        <v>2</v>
      </c>
      <c r="E7" s="79"/>
      <c r="F7" s="80"/>
      <c r="G7" s="75" t="str">
        <f t="shared" ref="G7:G35" si="2">IF(AND(E7&gt;0,F7&gt;0),E7-F7,"")</f>
        <v/>
      </c>
      <c r="H7" s="59"/>
      <c r="I7" s="59"/>
      <c r="J7" s="59"/>
      <c r="K7" s="59"/>
      <c r="L7" s="59"/>
      <c r="M7" s="59"/>
      <c r="N7" s="59"/>
      <c r="O7" s="59"/>
      <c r="P7" s="59"/>
      <c r="Q7" s="59"/>
      <c r="R7" s="60"/>
      <c r="S7" s="52"/>
      <c r="T7" s="52"/>
      <c r="U7" s="52"/>
      <c r="V7" s="71">
        <f t="shared" si="0"/>
        <v>0</v>
      </c>
      <c r="W7" s="76">
        <f t="shared" si="1"/>
        <v>0</v>
      </c>
      <c r="X7" s="76">
        <f t="shared" ref="X7:X38" si="3">2*$C$30</f>
        <v>0</v>
      </c>
      <c r="Y7" s="77">
        <v>0</v>
      </c>
      <c r="Z7" s="76">
        <f t="shared" ref="Z7:Z38" si="4">-2*$C$30</f>
        <v>0</v>
      </c>
      <c r="AA7" s="76">
        <f t="shared" ref="AA7:AA38" si="5">-3*$C$30</f>
        <v>0</v>
      </c>
    </row>
    <row r="8" spans="1:27" x14ac:dyDescent="0.25">
      <c r="A8" s="78">
        <v>3</v>
      </c>
      <c r="B8" s="79"/>
      <c r="C8" s="80"/>
      <c r="D8" s="78">
        <v>3</v>
      </c>
      <c r="E8" s="79"/>
      <c r="F8" s="80"/>
      <c r="G8" s="75" t="str">
        <f t="shared" si="2"/>
        <v/>
      </c>
      <c r="H8" s="59"/>
      <c r="I8" s="59"/>
      <c r="J8" s="59"/>
      <c r="K8" s="59"/>
      <c r="L8" s="59"/>
      <c r="M8" s="59"/>
      <c r="N8" s="59"/>
      <c r="O8" s="59"/>
      <c r="P8" s="59"/>
      <c r="Q8" s="59"/>
      <c r="R8" s="60"/>
      <c r="S8" s="52"/>
      <c r="T8" s="52"/>
      <c r="U8" s="52"/>
      <c r="V8" s="71">
        <f t="shared" si="0"/>
        <v>0</v>
      </c>
      <c r="W8" s="76">
        <f t="shared" si="1"/>
        <v>0</v>
      </c>
      <c r="X8" s="76">
        <f t="shared" si="3"/>
        <v>0</v>
      </c>
      <c r="Y8" s="77">
        <v>0</v>
      </c>
      <c r="Z8" s="76">
        <f t="shared" si="4"/>
        <v>0</v>
      </c>
      <c r="AA8" s="76">
        <f t="shared" si="5"/>
        <v>0</v>
      </c>
    </row>
    <row r="9" spans="1:27" x14ac:dyDescent="0.25">
      <c r="A9" s="78">
        <v>4</v>
      </c>
      <c r="B9" s="79"/>
      <c r="C9" s="80"/>
      <c r="D9" s="78">
        <v>4</v>
      </c>
      <c r="E9" s="79"/>
      <c r="F9" s="80"/>
      <c r="G9" s="75" t="str">
        <f t="shared" si="2"/>
        <v/>
      </c>
      <c r="H9" s="59"/>
      <c r="I9" s="59"/>
      <c r="J9" s="59"/>
      <c r="K9" s="59"/>
      <c r="L9" s="59"/>
      <c r="M9" s="59"/>
      <c r="N9" s="59"/>
      <c r="O9" s="59"/>
      <c r="P9" s="59"/>
      <c r="Q9" s="59"/>
      <c r="R9" s="60"/>
      <c r="S9" s="52"/>
      <c r="T9" s="52"/>
      <c r="U9" s="52"/>
      <c r="V9" s="71">
        <f t="shared" si="0"/>
        <v>0</v>
      </c>
      <c r="W9" s="76">
        <f t="shared" si="1"/>
        <v>0</v>
      </c>
      <c r="X9" s="76">
        <f t="shared" si="3"/>
        <v>0</v>
      </c>
      <c r="Y9" s="77">
        <v>0</v>
      </c>
      <c r="Z9" s="76">
        <f t="shared" si="4"/>
        <v>0</v>
      </c>
      <c r="AA9" s="76">
        <f t="shared" si="5"/>
        <v>0</v>
      </c>
    </row>
    <row r="10" spans="1:27" x14ac:dyDescent="0.25">
      <c r="A10" s="78">
        <v>5</v>
      </c>
      <c r="B10" s="79"/>
      <c r="C10" s="80"/>
      <c r="D10" s="78">
        <v>5</v>
      </c>
      <c r="E10" s="79"/>
      <c r="F10" s="80"/>
      <c r="G10" s="75" t="str">
        <f t="shared" si="2"/>
        <v/>
      </c>
      <c r="H10" s="59"/>
      <c r="I10" s="59"/>
      <c r="J10" s="59"/>
      <c r="K10" s="59"/>
      <c r="L10" s="59"/>
      <c r="M10" s="59"/>
      <c r="N10" s="59"/>
      <c r="O10" s="59"/>
      <c r="P10" s="59"/>
      <c r="Q10" s="59"/>
      <c r="R10" s="60"/>
      <c r="S10" s="52"/>
      <c r="T10" s="52"/>
      <c r="U10" s="52"/>
      <c r="V10" s="71">
        <f t="shared" si="0"/>
        <v>0</v>
      </c>
      <c r="W10" s="76">
        <f t="shared" si="1"/>
        <v>0</v>
      </c>
      <c r="X10" s="76">
        <f t="shared" si="3"/>
        <v>0</v>
      </c>
      <c r="Y10" s="77">
        <v>0</v>
      </c>
      <c r="Z10" s="76">
        <f t="shared" si="4"/>
        <v>0</v>
      </c>
      <c r="AA10" s="76">
        <f t="shared" si="5"/>
        <v>0</v>
      </c>
    </row>
    <row r="11" spans="1:27" x14ac:dyDescent="0.25">
      <c r="A11" s="78">
        <v>6</v>
      </c>
      <c r="B11" s="79"/>
      <c r="C11" s="80"/>
      <c r="D11" s="78">
        <v>6</v>
      </c>
      <c r="E11" s="79"/>
      <c r="F11" s="80"/>
      <c r="G11" s="75" t="str">
        <f t="shared" si="2"/>
        <v/>
      </c>
      <c r="H11" s="59"/>
      <c r="I11" s="59"/>
      <c r="J11" s="59"/>
      <c r="K11" s="59"/>
      <c r="L11" s="59"/>
      <c r="M11" s="59"/>
      <c r="N11" s="59"/>
      <c r="O11" s="59"/>
      <c r="P11" s="59"/>
      <c r="Q11" s="59"/>
      <c r="R11" s="60"/>
      <c r="S11" s="52"/>
      <c r="T11" s="52"/>
      <c r="U11" s="52"/>
      <c r="V11" s="71">
        <f t="shared" si="0"/>
        <v>0</v>
      </c>
      <c r="W11" s="76">
        <f t="shared" si="1"/>
        <v>0</v>
      </c>
      <c r="X11" s="76">
        <f t="shared" si="3"/>
        <v>0</v>
      </c>
      <c r="Y11" s="77">
        <v>0</v>
      </c>
      <c r="Z11" s="76">
        <f t="shared" si="4"/>
        <v>0</v>
      </c>
      <c r="AA11" s="76">
        <f t="shared" si="5"/>
        <v>0</v>
      </c>
    </row>
    <row r="12" spans="1:27" x14ac:dyDescent="0.25">
      <c r="A12" s="78">
        <v>7</v>
      </c>
      <c r="B12" s="79"/>
      <c r="C12" s="80"/>
      <c r="D12" s="78">
        <v>7</v>
      </c>
      <c r="E12" s="79"/>
      <c r="F12" s="80"/>
      <c r="G12" s="75" t="str">
        <f t="shared" si="2"/>
        <v/>
      </c>
      <c r="H12" s="59"/>
      <c r="I12" s="59"/>
      <c r="J12" s="59"/>
      <c r="K12" s="59"/>
      <c r="L12" s="59"/>
      <c r="M12" s="59"/>
      <c r="N12" s="59"/>
      <c r="O12" s="59"/>
      <c r="P12" s="59"/>
      <c r="Q12" s="59"/>
      <c r="R12" s="60"/>
      <c r="S12" s="52"/>
      <c r="T12" s="52"/>
      <c r="U12" s="52"/>
      <c r="V12" s="71">
        <f t="shared" si="0"/>
        <v>0</v>
      </c>
      <c r="W12" s="76">
        <f t="shared" si="1"/>
        <v>0</v>
      </c>
      <c r="X12" s="76">
        <f t="shared" si="3"/>
        <v>0</v>
      </c>
      <c r="Y12" s="77">
        <v>0</v>
      </c>
      <c r="Z12" s="76">
        <f t="shared" si="4"/>
        <v>0</v>
      </c>
      <c r="AA12" s="76">
        <f t="shared" si="5"/>
        <v>0</v>
      </c>
    </row>
    <row r="13" spans="1:27" x14ac:dyDescent="0.25">
      <c r="A13" s="78">
        <v>8</v>
      </c>
      <c r="B13" s="79"/>
      <c r="C13" s="80"/>
      <c r="D13" s="78">
        <v>8</v>
      </c>
      <c r="E13" s="79"/>
      <c r="F13" s="80"/>
      <c r="G13" s="75" t="str">
        <f t="shared" si="2"/>
        <v/>
      </c>
      <c r="H13" s="59"/>
      <c r="I13" s="59"/>
      <c r="J13" s="59"/>
      <c r="K13" s="59"/>
      <c r="L13" s="59"/>
      <c r="M13" s="59"/>
      <c r="N13" s="59"/>
      <c r="O13" s="59"/>
      <c r="P13" s="59"/>
      <c r="Q13" s="59"/>
      <c r="R13" s="60"/>
      <c r="S13" s="52"/>
      <c r="T13" s="52"/>
      <c r="U13" s="52"/>
      <c r="V13" s="71">
        <f t="shared" si="0"/>
        <v>0</v>
      </c>
      <c r="W13" s="76">
        <f t="shared" si="1"/>
        <v>0</v>
      </c>
      <c r="X13" s="76">
        <f t="shared" si="3"/>
        <v>0</v>
      </c>
      <c r="Y13" s="77">
        <v>0</v>
      </c>
      <c r="Z13" s="76">
        <f t="shared" si="4"/>
        <v>0</v>
      </c>
      <c r="AA13" s="76">
        <f t="shared" si="5"/>
        <v>0</v>
      </c>
    </row>
    <row r="14" spans="1:27" x14ac:dyDescent="0.25">
      <c r="A14" s="78">
        <v>9</v>
      </c>
      <c r="B14" s="79"/>
      <c r="C14" s="80"/>
      <c r="D14" s="78">
        <v>9</v>
      </c>
      <c r="E14" s="79"/>
      <c r="F14" s="80"/>
      <c r="G14" s="75" t="str">
        <f t="shared" si="2"/>
        <v/>
      </c>
      <c r="H14" s="59"/>
      <c r="I14" s="59"/>
      <c r="J14" s="59"/>
      <c r="K14" s="59"/>
      <c r="L14" s="59"/>
      <c r="M14" s="59"/>
      <c r="N14" s="59"/>
      <c r="O14" s="59"/>
      <c r="P14" s="59"/>
      <c r="Q14" s="59"/>
      <c r="R14" s="60"/>
      <c r="S14" s="52"/>
      <c r="T14" s="52"/>
      <c r="U14" s="52"/>
      <c r="V14" s="71">
        <f t="shared" si="0"/>
        <v>0</v>
      </c>
      <c r="W14" s="76">
        <f t="shared" si="1"/>
        <v>0</v>
      </c>
      <c r="X14" s="76">
        <f t="shared" si="3"/>
        <v>0</v>
      </c>
      <c r="Y14" s="77">
        <v>0</v>
      </c>
      <c r="Z14" s="76">
        <f t="shared" si="4"/>
        <v>0</v>
      </c>
      <c r="AA14" s="76">
        <f t="shared" si="5"/>
        <v>0</v>
      </c>
    </row>
    <row r="15" spans="1:27" x14ac:dyDescent="0.25">
      <c r="A15" s="78">
        <v>10</v>
      </c>
      <c r="B15" s="79"/>
      <c r="C15" s="80"/>
      <c r="D15" s="78">
        <v>10</v>
      </c>
      <c r="E15" s="79"/>
      <c r="F15" s="80"/>
      <c r="G15" s="75" t="str">
        <f t="shared" si="2"/>
        <v/>
      </c>
      <c r="H15" s="59"/>
      <c r="I15" s="59"/>
      <c r="J15" s="59"/>
      <c r="K15" s="59"/>
      <c r="L15" s="59"/>
      <c r="M15" s="59"/>
      <c r="N15" s="59"/>
      <c r="O15" s="59"/>
      <c r="P15" s="59"/>
      <c r="Q15" s="59"/>
      <c r="R15" s="60"/>
      <c r="S15" s="52"/>
      <c r="T15" s="52"/>
      <c r="U15" s="52"/>
      <c r="V15" s="71">
        <f t="shared" si="0"/>
        <v>0</v>
      </c>
      <c r="W15" s="76">
        <f t="shared" si="1"/>
        <v>0</v>
      </c>
      <c r="X15" s="76">
        <f t="shared" si="3"/>
        <v>0</v>
      </c>
      <c r="Y15" s="77">
        <v>0</v>
      </c>
      <c r="Z15" s="76">
        <f t="shared" si="4"/>
        <v>0</v>
      </c>
      <c r="AA15" s="76">
        <f t="shared" si="5"/>
        <v>0</v>
      </c>
    </row>
    <row r="16" spans="1:27" x14ac:dyDescent="0.25">
      <c r="A16" s="78">
        <v>11</v>
      </c>
      <c r="B16" s="79"/>
      <c r="C16" s="80"/>
      <c r="D16" s="78">
        <v>11</v>
      </c>
      <c r="E16" s="79"/>
      <c r="F16" s="80"/>
      <c r="G16" s="75" t="str">
        <f t="shared" si="2"/>
        <v/>
      </c>
      <c r="H16" s="59"/>
      <c r="I16" s="59"/>
      <c r="J16" s="59"/>
      <c r="K16" s="59"/>
      <c r="L16" s="59"/>
      <c r="M16" s="59"/>
      <c r="N16" s="59"/>
      <c r="O16" s="59"/>
      <c r="P16" s="59"/>
      <c r="Q16" s="59"/>
      <c r="R16" s="60"/>
      <c r="S16" s="52"/>
      <c r="T16" s="52"/>
      <c r="U16" s="52"/>
      <c r="V16" s="71">
        <f t="shared" si="0"/>
        <v>0</v>
      </c>
      <c r="W16" s="76">
        <f t="shared" si="1"/>
        <v>0</v>
      </c>
      <c r="X16" s="76">
        <f t="shared" si="3"/>
        <v>0</v>
      </c>
      <c r="Y16" s="77">
        <v>0</v>
      </c>
      <c r="Z16" s="76">
        <f t="shared" si="4"/>
        <v>0</v>
      </c>
      <c r="AA16" s="76">
        <f t="shared" si="5"/>
        <v>0</v>
      </c>
    </row>
    <row r="17" spans="1:27" x14ac:dyDescent="0.25">
      <c r="A17" s="78">
        <v>12</v>
      </c>
      <c r="B17" s="79"/>
      <c r="C17" s="80"/>
      <c r="D17" s="78">
        <v>12</v>
      </c>
      <c r="E17" s="79"/>
      <c r="F17" s="80"/>
      <c r="G17" s="75" t="str">
        <f t="shared" si="2"/>
        <v/>
      </c>
      <c r="H17" s="59"/>
      <c r="I17" s="59"/>
      <c r="J17" s="59"/>
      <c r="K17" s="59"/>
      <c r="L17" s="59"/>
      <c r="M17" s="59"/>
      <c r="N17" s="59"/>
      <c r="O17" s="59"/>
      <c r="P17" s="59"/>
      <c r="Q17" s="59"/>
      <c r="R17" s="60"/>
      <c r="S17" s="52"/>
      <c r="T17" s="52"/>
      <c r="U17" s="52"/>
      <c r="V17" s="71">
        <f t="shared" si="0"/>
        <v>0</v>
      </c>
      <c r="W17" s="76">
        <f t="shared" si="1"/>
        <v>0</v>
      </c>
      <c r="X17" s="76">
        <f t="shared" si="3"/>
        <v>0</v>
      </c>
      <c r="Y17" s="77">
        <v>0</v>
      </c>
      <c r="Z17" s="76">
        <f t="shared" si="4"/>
        <v>0</v>
      </c>
      <c r="AA17" s="76">
        <f t="shared" si="5"/>
        <v>0</v>
      </c>
    </row>
    <row r="18" spans="1:27" x14ac:dyDescent="0.25">
      <c r="A18" s="78">
        <v>13</v>
      </c>
      <c r="B18" s="79"/>
      <c r="C18" s="80"/>
      <c r="D18" s="78">
        <v>13</v>
      </c>
      <c r="E18" s="79"/>
      <c r="F18" s="80"/>
      <c r="G18" s="75" t="str">
        <f t="shared" si="2"/>
        <v/>
      </c>
      <c r="H18" s="59"/>
      <c r="I18" s="59"/>
      <c r="J18" s="59"/>
      <c r="K18" s="59"/>
      <c r="L18" s="59"/>
      <c r="M18" s="59"/>
      <c r="N18" s="59"/>
      <c r="O18" s="59"/>
      <c r="P18" s="59"/>
      <c r="Q18" s="59"/>
      <c r="R18" s="60"/>
      <c r="S18" s="52"/>
      <c r="T18" s="52"/>
      <c r="U18" s="52"/>
      <c r="V18" s="71">
        <f t="shared" si="0"/>
        <v>0</v>
      </c>
      <c r="W18" s="76">
        <f t="shared" si="1"/>
        <v>0</v>
      </c>
      <c r="X18" s="76">
        <f t="shared" si="3"/>
        <v>0</v>
      </c>
      <c r="Y18" s="77">
        <v>0</v>
      </c>
      <c r="Z18" s="76">
        <f t="shared" si="4"/>
        <v>0</v>
      </c>
      <c r="AA18" s="76">
        <f t="shared" si="5"/>
        <v>0</v>
      </c>
    </row>
    <row r="19" spans="1:27" x14ac:dyDescent="0.25">
      <c r="A19" s="78">
        <v>14</v>
      </c>
      <c r="B19" s="79"/>
      <c r="C19" s="80"/>
      <c r="D19" s="78">
        <v>14</v>
      </c>
      <c r="E19" s="79"/>
      <c r="F19" s="80"/>
      <c r="G19" s="75" t="str">
        <f t="shared" si="2"/>
        <v/>
      </c>
      <c r="H19" s="59"/>
      <c r="I19" s="59"/>
      <c r="J19" s="59"/>
      <c r="K19" s="59"/>
      <c r="L19" s="59"/>
      <c r="M19" s="59"/>
      <c r="N19" s="59"/>
      <c r="O19" s="59"/>
      <c r="P19" s="59"/>
      <c r="Q19" s="59"/>
      <c r="R19" s="60"/>
      <c r="S19" s="52"/>
      <c r="T19" s="52"/>
      <c r="U19" s="52"/>
      <c r="V19" s="71">
        <f t="shared" si="0"/>
        <v>0</v>
      </c>
      <c r="W19" s="76">
        <f t="shared" si="1"/>
        <v>0</v>
      </c>
      <c r="X19" s="76">
        <f t="shared" si="3"/>
        <v>0</v>
      </c>
      <c r="Y19" s="77">
        <v>0</v>
      </c>
      <c r="Z19" s="76">
        <f t="shared" si="4"/>
        <v>0</v>
      </c>
      <c r="AA19" s="76">
        <f t="shared" si="5"/>
        <v>0</v>
      </c>
    </row>
    <row r="20" spans="1:27" x14ac:dyDescent="0.25">
      <c r="A20" s="78">
        <v>15</v>
      </c>
      <c r="B20" s="79"/>
      <c r="C20" s="80"/>
      <c r="D20" s="78">
        <v>15</v>
      </c>
      <c r="E20" s="79"/>
      <c r="F20" s="80"/>
      <c r="G20" s="75" t="str">
        <f t="shared" si="2"/>
        <v/>
      </c>
      <c r="H20" s="59"/>
      <c r="I20" s="59"/>
      <c r="J20" s="59"/>
      <c r="K20" s="59"/>
      <c r="L20" s="59"/>
      <c r="M20" s="59"/>
      <c r="N20" s="59"/>
      <c r="O20" s="59"/>
      <c r="P20" s="59"/>
      <c r="Q20" s="59"/>
      <c r="R20" s="60"/>
      <c r="S20" s="52"/>
      <c r="T20" s="52"/>
      <c r="U20" s="52"/>
      <c r="V20" s="71">
        <f t="shared" si="0"/>
        <v>0</v>
      </c>
      <c r="W20" s="76">
        <f t="shared" si="1"/>
        <v>0</v>
      </c>
      <c r="X20" s="76">
        <f t="shared" si="3"/>
        <v>0</v>
      </c>
      <c r="Y20" s="77">
        <v>0</v>
      </c>
      <c r="Z20" s="76">
        <f t="shared" si="4"/>
        <v>0</v>
      </c>
      <c r="AA20" s="76">
        <f t="shared" si="5"/>
        <v>0</v>
      </c>
    </row>
    <row r="21" spans="1:27" x14ac:dyDescent="0.25">
      <c r="A21" s="78">
        <v>16</v>
      </c>
      <c r="B21" s="79"/>
      <c r="C21" s="80"/>
      <c r="D21" s="78">
        <v>16</v>
      </c>
      <c r="E21" s="79"/>
      <c r="F21" s="80"/>
      <c r="G21" s="75" t="str">
        <f t="shared" si="2"/>
        <v/>
      </c>
      <c r="H21" s="59"/>
      <c r="I21" s="59"/>
      <c r="J21" s="59"/>
      <c r="K21" s="59"/>
      <c r="L21" s="59"/>
      <c r="M21" s="59"/>
      <c r="N21" s="59"/>
      <c r="O21" s="59"/>
      <c r="P21" s="59"/>
      <c r="Q21" s="59"/>
      <c r="R21" s="60"/>
      <c r="S21" s="52"/>
      <c r="T21" s="52"/>
      <c r="U21" s="52"/>
      <c r="V21" s="71">
        <f t="shared" si="0"/>
        <v>0</v>
      </c>
      <c r="W21" s="76">
        <f t="shared" si="1"/>
        <v>0</v>
      </c>
      <c r="X21" s="76">
        <f t="shared" si="3"/>
        <v>0</v>
      </c>
      <c r="Y21" s="77">
        <v>0</v>
      </c>
      <c r="Z21" s="76">
        <f t="shared" si="4"/>
        <v>0</v>
      </c>
      <c r="AA21" s="76">
        <f t="shared" si="5"/>
        <v>0</v>
      </c>
    </row>
    <row r="22" spans="1:27" x14ac:dyDescent="0.25">
      <c r="A22" s="78">
        <v>17</v>
      </c>
      <c r="B22" s="79"/>
      <c r="C22" s="80"/>
      <c r="D22" s="78">
        <v>17</v>
      </c>
      <c r="E22" s="79"/>
      <c r="F22" s="80"/>
      <c r="G22" s="75" t="str">
        <f t="shared" si="2"/>
        <v/>
      </c>
      <c r="H22" s="59"/>
      <c r="I22" s="59"/>
      <c r="J22" s="59"/>
      <c r="K22" s="59"/>
      <c r="L22" s="59"/>
      <c r="M22" s="59"/>
      <c r="N22" s="59"/>
      <c r="O22" s="59"/>
      <c r="P22" s="59"/>
      <c r="Q22" s="59"/>
      <c r="R22" s="60"/>
      <c r="S22" s="52"/>
      <c r="T22" s="52"/>
      <c r="U22" s="52"/>
      <c r="V22" s="71">
        <f t="shared" si="0"/>
        <v>0</v>
      </c>
      <c r="W22" s="76">
        <f t="shared" si="1"/>
        <v>0</v>
      </c>
      <c r="X22" s="76">
        <f t="shared" si="3"/>
        <v>0</v>
      </c>
      <c r="Y22" s="77">
        <v>0</v>
      </c>
      <c r="Z22" s="76">
        <f t="shared" si="4"/>
        <v>0</v>
      </c>
      <c r="AA22" s="76">
        <f t="shared" si="5"/>
        <v>0</v>
      </c>
    </row>
    <row r="23" spans="1:27" x14ac:dyDescent="0.25">
      <c r="A23" s="78">
        <v>18</v>
      </c>
      <c r="B23" s="79"/>
      <c r="C23" s="80"/>
      <c r="D23" s="78">
        <v>18</v>
      </c>
      <c r="E23" s="79"/>
      <c r="F23" s="80"/>
      <c r="G23" s="75" t="str">
        <f t="shared" si="2"/>
        <v/>
      </c>
      <c r="H23" s="59"/>
      <c r="I23" s="59"/>
      <c r="J23" s="59"/>
      <c r="K23" s="59"/>
      <c r="L23" s="59"/>
      <c r="M23" s="59"/>
      <c r="N23" s="59"/>
      <c r="O23" s="59"/>
      <c r="P23" s="59"/>
      <c r="Q23" s="59"/>
      <c r="R23" s="60"/>
      <c r="S23" s="52"/>
      <c r="T23" s="52"/>
      <c r="U23" s="52"/>
      <c r="V23" s="71">
        <f t="shared" si="0"/>
        <v>0</v>
      </c>
      <c r="W23" s="76">
        <f t="shared" si="1"/>
        <v>0</v>
      </c>
      <c r="X23" s="76">
        <f t="shared" si="3"/>
        <v>0</v>
      </c>
      <c r="Y23" s="77">
        <v>0</v>
      </c>
      <c r="Z23" s="76">
        <f t="shared" si="4"/>
        <v>0</v>
      </c>
      <c r="AA23" s="76">
        <f t="shared" si="5"/>
        <v>0</v>
      </c>
    </row>
    <row r="24" spans="1:27" x14ac:dyDescent="0.25">
      <c r="A24" s="78">
        <v>19</v>
      </c>
      <c r="B24" s="79"/>
      <c r="C24" s="80"/>
      <c r="D24" s="78">
        <v>19</v>
      </c>
      <c r="E24" s="79"/>
      <c r="F24" s="80"/>
      <c r="G24" s="75" t="str">
        <f t="shared" si="2"/>
        <v/>
      </c>
      <c r="H24" s="59"/>
      <c r="I24" s="59"/>
      <c r="J24" s="59"/>
      <c r="K24" s="59"/>
      <c r="L24" s="59"/>
      <c r="M24" s="59"/>
      <c r="N24" s="59"/>
      <c r="O24" s="59"/>
      <c r="P24" s="59"/>
      <c r="Q24" s="59"/>
      <c r="R24" s="60"/>
      <c r="S24" s="52"/>
      <c r="T24" s="52"/>
      <c r="U24" s="52"/>
      <c r="V24" s="71">
        <f t="shared" si="0"/>
        <v>0</v>
      </c>
      <c r="W24" s="76">
        <f t="shared" si="1"/>
        <v>0</v>
      </c>
      <c r="X24" s="76">
        <f t="shared" si="3"/>
        <v>0</v>
      </c>
      <c r="Y24" s="77">
        <v>0</v>
      </c>
      <c r="Z24" s="76">
        <f t="shared" si="4"/>
        <v>0</v>
      </c>
      <c r="AA24" s="76">
        <f t="shared" si="5"/>
        <v>0</v>
      </c>
    </row>
    <row r="25" spans="1:27" ht="13.8" thickBot="1" x14ac:dyDescent="0.3">
      <c r="A25" s="66">
        <v>20</v>
      </c>
      <c r="B25" s="81"/>
      <c r="C25" s="82"/>
      <c r="D25" s="78">
        <v>20</v>
      </c>
      <c r="E25" s="79"/>
      <c r="F25" s="80"/>
      <c r="G25" s="75" t="str">
        <f t="shared" si="2"/>
        <v/>
      </c>
      <c r="H25" s="59"/>
      <c r="I25" s="59"/>
      <c r="J25" s="59"/>
      <c r="K25" s="59"/>
      <c r="L25" s="59"/>
      <c r="M25" s="59"/>
      <c r="N25" s="59"/>
      <c r="O25" s="59"/>
      <c r="P25" s="59"/>
      <c r="Q25" s="59"/>
      <c r="R25" s="60"/>
      <c r="S25" s="52"/>
      <c r="T25" s="52"/>
      <c r="U25" s="52"/>
      <c r="V25" s="71">
        <f t="shared" si="0"/>
        <v>0</v>
      </c>
      <c r="W25" s="76">
        <f t="shared" si="1"/>
        <v>0</v>
      </c>
      <c r="X25" s="76">
        <f t="shared" si="3"/>
        <v>0</v>
      </c>
      <c r="Y25" s="77">
        <v>0</v>
      </c>
      <c r="Z25" s="76">
        <f t="shared" si="4"/>
        <v>0</v>
      </c>
      <c r="AA25" s="76">
        <f t="shared" si="5"/>
        <v>0</v>
      </c>
    </row>
    <row r="26" spans="1:27" x14ac:dyDescent="0.25">
      <c r="A26" s="83" t="s">
        <v>11</v>
      </c>
      <c r="B26" s="84"/>
      <c r="C26" s="85"/>
      <c r="D26" s="78">
        <v>21</v>
      </c>
      <c r="E26" s="79"/>
      <c r="F26" s="80"/>
      <c r="G26" s="75" t="str">
        <f t="shared" si="2"/>
        <v/>
      </c>
      <c r="H26" s="59"/>
      <c r="I26" s="59"/>
      <c r="J26" s="59"/>
      <c r="K26" s="59"/>
      <c r="L26" s="59"/>
      <c r="M26" s="59"/>
      <c r="N26" s="59"/>
      <c r="O26" s="59"/>
      <c r="P26" s="59"/>
      <c r="Q26" s="59"/>
      <c r="R26" s="60"/>
      <c r="S26" s="52"/>
      <c r="T26" s="52"/>
      <c r="U26" s="52"/>
      <c r="V26" s="71"/>
      <c r="W26" s="76">
        <f t="shared" si="1"/>
        <v>0</v>
      </c>
      <c r="X26" s="76">
        <f t="shared" si="3"/>
        <v>0</v>
      </c>
      <c r="Y26" s="77">
        <v>0</v>
      </c>
      <c r="Z26" s="76">
        <f t="shared" si="4"/>
        <v>0</v>
      </c>
      <c r="AA26" s="76">
        <f t="shared" si="5"/>
        <v>0</v>
      </c>
    </row>
    <row r="27" spans="1:27" x14ac:dyDescent="0.25">
      <c r="A27" s="86" t="s">
        <v>12</v>
      </c>
      <c r="B27" s="85"/>
      <c r="C27" s="87"/>
      <c r="D27" s="78">
        <v>22</v>
      </c>
      <c r="E27" s="79"/>
      <c r="F27" s="80"/>
      <c r="G27" s="75" t="str">
        <f t="shared" si="2"/>
        <v/>
      </c>
      <c r="H27" s="59"/>
      <c r="I27" s="59"/>
      <c r="J27" s="59"/>
      <c r="K27" s="59"/>
      <c r="L27" s="59"/>
      <c r="M27" s="59"/>
      <c r="N27" s="59"/>
      <c r="O27" s="59"/>
      <c r="P27" s="59"/>
      <c r="Q27" s="59"/>
      <c r="R27" s="60"/>
      <c r="S27" s="52"/>
      <c r="T27" s="52"/>
      <c r="U27" s="52"/>
      <c r="V27" s="71"/>
      <c r="W27" s="76">
        <f t="shared" si="1"/>
        <v>0</v>
      </c>
      <c r="X27" s="76">
        <f t="shared" si="3"/>
        <v>0</v>
      </c>
      <c r="Y27" s="77">
        <v>0</v>
      </c>
      <c r="Z27" s="76">
        <f t="shared" si="4"/>
        <v>0</v>
      </c>
      <c r="AA27" s="76">
        <f t="shared" si="5"/>
        <v>0</v>
      </c>
    </row>
    <row r="28" spans="1:27" x14ac:dyDescent="0.25">
      <c r="A28" s="88" t="s">
        <v>13</v>
      </c>
      <c r="B28" s="89"/>
      <c r="C28" s="90"/>
      <c r="D28" s="78">
        <v>23</v>
      </c>
      <c r="E28" s="79"/>
      <c r="F28" s="80"/>
      <c r="G28" s="75" t="str">
        <f t="shared" si="2"/>
        <v/>
      </c>
      <c r="H28" s="59"/>
      <c r="I28" s="59"/>
      <c r="J28" s="59"/>
      <c r="K28" s="59"/>
      <c r="L28" s="59"/>
      <c r="M28" s="59"/>
      <c r="N28" s="59"/>
      <c r="O28" s="59"/>
      <c r="P28" s="59"/>
      <c r="Q28" s="59"/>
      <c r="R28" s="60"/>
      <c r="S28" s="52"/>
      <c r="T28" s="52"/>
      <c r="U28" s="52"/>
      <c r="V28" s="71"/>
      <c r="W28" s="76">
        <f t="shared" si="1"/>
        <v>0</v>
      </c>
      <c r="X28" s="76">
        <f t="shared" si="3"/>
        <v>0</v>
      </c>
      <c r="Y28" s="77">
        <v>0</v>
      </c>
      <c r="Z28" s="76">
        <f t="shared" si="4"/>
        <v>0</v>
      </c>
      <c r="AA28" s="76">
        <f t="shared" si="5"/>
        <v>0</v>
      </c>
    </row>
    <row r="29" spans="1:27" x14ac:dyDescent="0.25">
      <c r="A29" s="86" t="s">
        <v>32</v>
      </c>
      <c r="B29" s="85"/>
      <c r="C29" s="91" t="s">
        <v>33</v>
      </c>
      <c r="D29" s="78">
        <v>24</v>
      </c>
      <c r="E29" s="79"/>
      <c r="F29" s="80"/>
      <c r="G29" s="75" t="str">
        <f t="shared" si="2"/>
        <v/>
      </c>
      <c r="H29" s="59"/>
      <c r="I29" s="59"/>
      <c r="J29" s="59"/>
      <c r="K29" s="59"/>
      <c r="L29" s="59"/>
      <c r="M29" s="59"/>
      <c r="N29" s="59"/>
      <c r="O29" s="59"/>
      <c r="P29" s="59"/>
      <c r="Q29" s="59"/>
      <c r="R29" s="60"/>
      <c r="S29" s="52"/>
      <c r="T29" s="52"/>
      <c r="U29" s="52"/>
      <c r="V29" s="71"/>
      <c r="W29" s="76">
        <f t="shared" si="1"/>
        <v>0</v>
      </c>
      <c r="X29" s="76">
        <f t="shared" si="3"/>
        <v>0</v>
      </c>
      <c r="Y29" s="77">
        <v>0</v>
      </c>
      <c r="Z29" s="76">
        <f t="shared" si="4"/>
        <v>0</v>
      </c>
      <c r="AA29" s="76">
        <f t="shared" si="5"/>
        <v>0</v>
      </c>
    </row>
    <row r="30" spans="1:27" x14ac:dyDescent="0.25">
      <c r="A30" s="86" t="s">
        <v>34</v>
      </c>
      <c r="B30" s="85"/>
      <c r="C30" s="92">
        <f>STDEV(V6:V25)</f>
        <v>0</v>
      </c>
      <c r="D30" s="78">
        <v>25</v>
      </c>
      <c r="E30" s="79"/>
      <c r="F30" s="80"/>
      <c r="G30" s="75" t="str">
        <f t="shared" si="2"/>
        <v/>
      </c>
      <c r="H30" s="59"/>
      <c r="I30" s="59"/>
      <c r="J30" s="59"/>
      <c r="K30" s="59"/>
      <c r="L30" s="59"/>
      <c r="M30" s="59"/>
      <c r="N30" s="59"/>
      <c r="O30" s="59"/>
      <c r="P30" s="59"/>
      <c r="Q30" s="59"/>
      <c r="R30" s="60"/>
      <c r="S30" s="52"/>
      <c r="T30" s="52"/>
      <c r="U30" s="52"/>
      <c r="V30" s="71"/>
      <c r="W30" s="76">
        <f t="shared" si="1"/>
        <v>0</v>
      </c>
      <c r="X30" s="76">
        <f t="shared" si="3"/>
        <v>0</v>
      </c>
      <c r="Y30" s="77">
        <v>0</v>
      </c>
      <c r="Z30" s="76">
        <f t="shared" si="4"/>
        <v>0</v>
      </c>
      <c r="AA30" s="76">
        <f t="shared" si="5"/>
        <v>0</v>
      </c>
    </row>
    <row r="31" spans="1:27" x14ac:dyDescent="0.25">
      <c r="A31" s="86" t="s">
        <v>35</v>
      </c>
      <c r="B31" s="85"/>
      <c r="C31" s="93"/>
      <c r="D31" s="78">
        <v>26</v>
      </c>
      <c r="E31" s="79"/>
      <c r="F31" s="80"/>
      <c r="G31" s="75" t="str">
        <f t="shared" si="2"/>
        <v/>
      </c>
      <c r="H31" s="59"/>
      <c r="I31" s="59"/>
      <c r="J31" s="59"/>
      <c r="K31" s="59"/>
      <c r="L31" s="59"/>
      <c r="M31" s="59"/>
      <c r="N31" s="59"/>
      <c r="O31" s="59"/>
      <c r="P31" s="59"/>
      <c r="Q31" s="59"/>
      <c r="R31" s="60"/>
      <c r="S31" s="52"/>
      <c r="T31" s="52"/>
      <c r="U31" s="52"/>
      <c r="W31" s="76">
        <f t="shared" si="1"/>
        <v>0</v>
      </c>
      <c r="X31" s="76">
        <f t="shared" si="3"/>
        <v>0</v>
      </c>
      <c r="Y31" s="77">
        <v>0</v>
      </c>
      <c r="Z31" s="76">
        <f t="shared" si="4"/>
        <v>0</v>
      </c>
      <c r="AA31" s="76">
        <f t="shared" si="5"/>
        <v>0</v>
      </c>
    </row>
    <row r="32" spans="1:27" x14ac:dyDescent="0.25">
      <c r="A32" s="94" t="s">
        <v>6</v>
      </c>
      <c r="B32" s="95"/>
      <c r="C32" s="75">
        <f>3*C30</f>
        <v>0</v>
      </c>
      <c r="D32" s="78">
        <v>27</v>
      </c>
      <c r="E32" s="79"/>
      <c r="F32" s="80"/>
      <c r="G32" s="75" t="str">
        <f t="shared" si="2"/>
        <v/>
      </c>
      <c r="H32" s="59"/>
      <c r="I32" s="59"/>
      <c r="J32" s="59"/>
      <c r="K32" s="59"/>
      <c r="L32" s="59"/>
      <c r="M32" s="59"/>
      <c r="N32" s="59"/>
      <c r="O32" s="59"/>
      <c r="P32" s="59"/>
      <c r="Q32" s="59"/>
      <c r="R32" s="60"/>
      <c r="S32" s="52"/>
      <c r="T32" s="52"/>
      <c r="U32" s="52"/>
      <c r="W32" s="76">
        <f t="shared" si="1"/>
        <v>0</v>
      </c>
      <c r="X32" s="76">
        <f t="shared" si="3"/>
        <v>0</v>
      </c>
      <c r="Y32" s="77">
        <v>0</v>
      </c>
      <c r="Z32" s="76">
        <f t="shared" si="4"/>
        <v>0</v>
      </c>
      <c r="AA32" s="76">
        <f t="shared" si="5"/>
        <v>0</v>
      </c>
    </row>
    <row r="33" spans="1:27" x14ac:dyDescent="0.25">
      <c r="A33" s="94" t="s">
        <v>7</v>
      </c>
      <c r="B33" s="95"/>
      <c r="C33" s="75">
        <f>2*C30</f>
        <v>0</v>
      </c>
      <c r="D33" s="78">
        <v>28</v>
      </c>
      <c r="E33" s="79"/>
      <c r="F33" s="80"/>
      <c r="G33" s="75" t="str">
        <f t="shared" si="2"/>
        <v/>
      </c>
      <c r="H33" s="59"/>
      <c r="I33" s="59"/>
      <c r="J33" s="59"/>
      <c r="K33" s="59"/>
      <c r="L33" s="59"/>
      <c r="M33" s="59"/>
      <c r="N33" s="59"/>
      <c r="O33" s="59"/>
      <c r="P33" s="59"/>
      <c r="Q33" s="59"/>
      <c r="R33" s="60"/>
      <c r="S33" s="52"/>
      <c r="T33" s="52"/>
      <c r="U33" s="52"/>
      <c r="W33" s="76">
        <f t="shared" si="1"/>
        <v>0</v>
      </c>
      <c r="X33" s="76">
        <f t="shared" si="3"/>
        <v>0</v>
      </c>
      <c r="Y33" s="77">
        <v>0</v>
      </c>
      <c r="Z33" s="76">
        <f t="shared" si="4"/>
        <v>0</v>
      </c>
      <c r="AA33" s="76">
        <f t="shared" si="5"/>
        <v>0</v>
      </c>
    </row>
    <row r="34" spans="1:27" x14ac:dyDescent="0.25">
      <c r="A34" s="94" t="s">
        <v>9</v>
      </c>
      <c r="B34" s="95"/>
      <c r="C34" s="75">
        <f>-2*C30</f>
        <v>0</v>
      </c>
      <c r="D34" s="78">
        <v>29</v>
      </c>
      <c r="E34" s="79"/>
      <c r="F34" s="80"/>
      <c r="G34" s="75" t="str">
        <f t="shared" si="2"/>
        <v/>
      </c>
      <c r="H34" s="59"/>
      <c r="I34" s="59"/>
      <c r="J34" s="59"/>
      <c r="K34" s="59"/>
      <c r="L34" s="59"/>
      <c r="M34" s="59"/>
      <c r="N34" s="59"/>
      <c r="O34" s="59"/>
      <c r="P34" s="59"/>
      <c r="Q34" s="59"/>
      <c r="R34" s="60"/>
      <c r="S34" s="52"/>
      <c r="T34" s="52"/>
      <c r="U34" s="52"/>
      <c r="W34" s="76">
        <f t="shared" si="1"/>
        <v>0</v>
      </c>
      <c r="X34" s="76">
        <f t="shared" si="3"/>
        <v>0</v>
      </c>
      <c r="Y34" s="77">
        <v>0</v>
      </c>
      <c r="Z34" s="76">
        <f t="shared" si="4"/>
        <v>0</v>
      </c>
      <c r="AA34" s="76">
        <f t="shared" si="5"/>
        <v>0</v>
      </c>
    </row>
    <row r="35" spans="1:27" ht="13.8" thickBot="1" x14ac:dyDescent="0.3">
      <c r="A35" s="96" t="s">
        <v>10</v>
      </c>
      <c r="B35" s="97"/>
      <c r="C35" s="98">
        <f>-3*C30</f>
        <v>0</v>
      </c>
      <c r="D35" s="66">
        <v>30</v>
      </c>
      <c r="E35" s="99"/>
      <c r="F35" s="100"/>
      <c r="G35" s="98" t="str">
        <f t="shared" si="2"/>
        <v/>
      </c>
      <c r="H35" s="54"/>
      <c r="I35" s="54"/>
      <c r="J35" s="54"/>
      <c r="K35" s="54"/>
      <c r="L35" s="54"/>
      <c r="M35" s="54"/>
      <c r="N35" s="54"/>
      <c r="O35" s="54"/>
      <c r="P35" s="54"/>
      <c r="Q35" s="54"/>
      <c r="R35" s="55"/>
      <c r="S35" s="52"/>
      <c r="T35" s="52"/>
      <c r="U35" s="52"/>
      <c r="W35" s="76">
        <f t="shared" si="1"/>
        <v>0</v>
      </c>
      <c r="X35" s="76">
        <f t="shared" si="3"/>
        <v>0</v>
      </c>
      <c r="Y35" s="77">
        <v>0</v>
      </c>
      <c r="Z35" s="76">
        <f t="shared" si="4"/>
        <v>0</v>
      </c>
      <c r="AA35" s="76">
        <f t="shared" si="5"/>
        <v>0</v>
      </c>
    </row>
    <row r="36" spans="1:27" x14ac:dyDescent="0.25">
      <c r="A36" s="52"/>
      <c r="B36" s="52"/>
      <c r="C36" s="52"/>
      <c r="D36" s="52"/>
      <c r="E36" s="52"/>
      <c r="F36" s="52"/>
      <c r="G36" s="52"/>
      <c r="H36" s="52"/>
      <c r="I36" s="52"/>
      <c r="J36" s="52"/>
      <c r="K36" s="52"/>
      <c r="L36" s="52"/>
      <c r="M36" s="52"/>
      <c r="N36" s="52"/>
      <c r="O36" s="52"/>
      <c r="P36" s="52"/>
      <c r="Q36" s="52"/>
      <c r="R36" s="52"/>
      <c r="S36" s="52"/>
      <c r="T36" s="52"/>
      <c r="U36" s="52"/>
      <c r="W36" s="76">
        <f t="shared" si="1"/>
        <v>0</v>
      </c>
      <c r="X36" s="76">
        <f t="shared" si="3"/>
        <v>0</v>
      </c>
      <c r="Y36" s="77">
        <v>0</v>
      </c>
      <c r="Z36" s="76">
        <f t="shared" si="4"/>
        <v>0</v>
      </c>
      <c r="AA36" s="76">
        <f t="shared" si="5"/>
        <v>0</v>
      </c>
    </row>
    <row r="37" spans="1:27" x14ac:dyDescent="0.25">
      <c r="A37" s="52"/>
      <c r="B37" s="52"/>
      <c r="C37" s="52"/>
      <c r="D37" s="52"/>
      <c r="E37" s="52"/>
      <c r="F37" s="52"/>
      <c r="G37" s="52"/>
      <c r="H37" s="52"/>
      <c r="I37" s="52"/>
      <c r="J37" s="52"/>
      <c r="K37" s="52"/>
      <c r="L37" s="52"/>
      <c r="M37" s="52"/>
      <c r="N37" s="52"/>
      <c r="O37" s="52"/>
      <c r="P37" s="52"/>
      <c r="Q37" s="52"/>
      <c r="R37" s="52"/>
      <c r="S37" s="52"/>
      <c r="T37" s="52"/>
      <c r="U37" s="52"/>
      <c r="W37" s="76">
        <f t="shared" si="1"/>
        <v>0</v>
      </c>
      <c r="X37" s="76">
        <f t="shared" si="3"/>
        <v>0</v>
      </c>
      <c r="Y37" s="77">
        <v>0</v>
      </c>
      <c r="Z37" s="76">
        <f t="shared" si="4"/>
        <v>0</v>
      </c>
      <c r="AA37" s="76">
        <f t="shared" si="5"/>
        <v>0</v>
      </c>
    </row>
    <row r="38" spans="1:27" x14ac:dyDescent="0.25">
      <c r="A38" s="52"/>
      <c r="B38" s="52"/>
      <c r="C38" s="52"/>
      <c r="D38" s="52"/>
      <c r="E38" s="52"/>
      <c r="F38" s="52"/>
      <c r="G38" s="52"/>
      <c r="H38" s="52"/>
      <c r="I38" s="52"/>
      <c r="J38" s="52"/>
      <c r="K38" s="52"/>
      <c r="L38" s="52"/>
      <c r="M38" s="52"/>
      <c r="N38" s="52"/>
      <c r="O38" s="52"/>
      <c r="P38" s="52"/>
      <c r="Q38" s="52"/>
      <c r="R38" s="52"/>
      <c r="S38" s="52"/>
      <c r="T38" s="52"/>
      <c r="U38" s="52"/>
      <c r="W38" s="76">
        <f t="shared" si="1"/>
        <v>0</v>
      </c>
      <c r="X38" s="76">
        <f t="shared" si="3"/>
        <v>0</v>
      </c>
      <c r="Y38" s="77">
        <v>0</v>
      </c>
      <c r="Z38" s="76">
        <f t="shared" si="4"/>
        <v>0</v>
      </c>
      <c r="AA38" s="76">
        <f t="shared" si="5"/>
        <v>0</v>
      </c>
    </row>
    <row r="39" spans="1:27" x14ac:dyDescent="0.25">
      <c r="W39" s="76">
        <f>3*$C$30</f>
        <v>0</v>
      </c>
      <c r="X39" s="76">
        <f>2*$C$30</f>
        <v>0</v>
      </c>
      <c r="Y39" s="77">
        <v>0</v>
      </c>
      <c r="Z39" s="76">
        <f>-2*$C$30</f>
        <v>0</v>
      </c>
      <c r="AA39" s="76">
        <f>-3*$C$30</f>
        <v>0</v>
      </c>
    </row>
  </sheetData>
  <printOptions gridLinesSet="0"/>
  <pageMargins left="0.5" right="0" top="1" bottom="1" header="0.5" footer="0.5"/>
  <pageSetup orientation="landscape" horizontalDpi="4294967292" verticalDpi="0" r:id="rId1"/>
  <headerFooter alignWithMargins="0">
    <oddHeader>&amp;A</oddHeader>
    <oddFooter>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9"/>
  <sheetViews>
    <sheetView workbookViewId="0">
      <selection activeCell="I39" sqref="I39"/>
    </sheetView>
  </sheetViews>
  <sheetFormatPr defaultColWidth="9.33203125" defaultRowHeight="13.2" x14ac:dyDescent="0.25"/>
  <cols>
    <col min="1" max="3" width="5.77734375" style="47" customWidth="1"/>
    <col min="4" max="4" width="4.77734375" style="47" customWidth="1"/>
    <col min="5" max="6" width="5.77734375" style="47" customWidth="1"/>
    <col min="7" max="7" width="9.77734375" style="47" customWidth="1"/>
    <col min="8" max="16384" width="9.33203125" style="47"/>
  </cols>
  <sheetData>
    <row r="1" spans="1:27" x14ac:dyDescent="0.25">
      <c r="A1" s="48" t="s">
        <v>19</v>
      </c>
      <c r="B1" s="49"/>
      <c r="C1" s="50"/>
      <c r="D1" s="50"/>
      <c r="E1" s="50"/>
      <c r="F1" s="50"/>
      <c r="G1" s="50"/>
      <c r="H1" s="50"/>
      <c r="I1" s="50"/>
      <c r="J1" s="50"/>
      <c r="K1" s="50"/>
      <c r="L1" s="50"/>
      <c r="M1" s="50"/>
      <c r="N1" s="50"/>
      <c r="O1" s="50"/>
      <c r="P1" s="49"/>
      <c r="Q1" s="49"/>
      <c r="R1" s="51"/>
      <c r="S1" s="52"/>
      <c r="T1" s="52"/>
      <c r="U1" s="52"/>
    </row>
    <row r="2" spans="1:27" ht="13.8" thickBot="1" x14ac:dyDescent="0.3">
      <c r="A2" s="53"/>
      <c r="B2" s="54"/>
      <c r="C2" s="54"/>
      <c r="D2" s="54"/>
      <c r="E2" s="54"/>
      <c r="F2" s="54"/>
      <c r="G2" s="54"/>
      <c r="H2" s="54"/>
      <c r="I2" s="54"/>
      <c r="J2" s="54"/>
      <c r="K2" s="54"/>
      <c r="L2" s="54"/>
      <c r="M2" s="54"/>
      <c r="N2" s="54"/>
      <c r="O2" s="54"/>
      <c r="P2" s="54"/>
      <c r="Q2" s="54"/>
      <c r="R2" s="55"/>
      <c r="S2" s="52"/>
      <c r="T2" s="52"/>
      <c r="U2" s="52"/>
    </row>
    <row r="3" spans="1:27" ht="13.8" thickBot="1" x14ac:dyDescent="0.3">
      <c r="A3" s="56" t="s">
        <v>20</v>
      </c>
      <c r="B3" s="57"/>
      <c r="C3" s="58"/>
      <c r="D3" s="57"/>
      <c r="E3" s="57"/>
      <c r="F3" s="57"/>
      <c r="G3" s="58"/>
      <c r="H3" s="59"/>
      <c r="I3" s="59"/>
      <c r="J3" s="59"/>
      <c r="K3" s="59"/>
      <c r="L3" s="59"/>
      <c r="M3" s="59"/>
      <c r="N3" s="59"/>
      <c r="O3" s="59"/>
      <c r="P3" s="59"/>
      <c r="Q3" s="59"/>
      <c r="R3" s="60"/>
      <c r="S3" s="52"/>
      <c r="T3" s="52"/>
      <c r="U3" s="52"/>
    </row>
    <row r="4" spans="1:27" x14ac:dyDescent="0.25">
      <c r="A4" s="61" t="s">
        <v>2</v>
      </c>
      <c r="B4" s="62"/>
      <c r="C4" s="63"/>
      <c r="D4" s="61" t="s">
        <v>3</v>
      </c>
      <c r="E4" s="62"/>
      <c r="F4" s="62"/>
      <c r="G4" s="63"/>
      <c r="H4" s="59"/>
      <c r="I4" s="59"/>
      <c r="J4" s="59"/>
      <c r="K4" s="59"/>
      <c r="L4" s="59"/>
      <c r="M4" s="59"/>
      <c r="N4" s="59"/>
      <c r="O4" s="59"/>
      <c r="P4" s="59"/>
      <c r="Q4" s="59"/>
      <c r="R4" s="60"/>
      <c r="S4" s="52"/>
      <c r="T4" s="52"/>
      <c r="U4" s="52"/>
      <c r="V4" s="64" t="s">
        <v>21</v>
      </c>
      <c r="W4" s="65" t="s">
        <v>22</v>
      </c>
      <c r="X4" s="65" t="s">
        <v>23</v>
      </c>
      <c r="Y4" s="65" t="s">
        <v>24</v>
      </c>
      <c r="Z4" s="65" t="s">
        <v>25</v>
      </c>
      <c r="AA4" s="65" t="s">
        <v>26</v>
      </c>
    </row>
    <row r="5" spans="1:27" ht="13.8" thickBot="1" x14ac:dyDescent="0.3">
      <c r="A5" s="66" t="s">
        <v>18</v>
      </c>
      <c r="B5" s="67" t="s">
        <v>27</v>
      </c>
      <c r="C5" s="68" t="s">
        <v>28</v>
      </c>
      <c r="D5" s="67" t="s">
        <v>18</v>
      </c>
      <c r="E5" s="67" t="s">
        <v>27</v>
      </c>
      <c r="F5" s="67" t="s">
        <v>28</v>
      </c>
      <c r="G5" s="69" t="s">
        <v>29</v>
      </c>
      <c r="H5" s="59"/>
      <c r="I5" s="59"/>
      <c r="J5" s="59"/>
      <c r="K5" s="59"/>
      <c r="L5" s="59"/>
      <c r="M5" s="59"/>
      <c r="N5" s="59"/>
      <c r="O5" s="59"/>
      <c r="P5" s="59"/>
      <c r="Q5" s="59"/>
      <c r="R5" s="60"/>
      <c r="S5" s="52"/>
      <c r="T5" s="52"/>
      <c r="U5" s="52"/>
      <c r="V5" s="70" t="s">
        <v>30</v>
      </c>
      <c r="W5" s="71" t="s">
        <v>6</v>
      </c>
      <c r="X5" s="71" t="s">
        <v>7</v>
      </c>
      <c r="Y5" s="71" t="s">
        <v>31</v>
      </c>
      <c r="Z5" s="71" t="s">
        <v>9</v>
      </c>
      <c r="AA5" s="71" t="s">
        <v>10</v>
      </c>
    </row>
    <row r="6" spans="1:27" x14ac:dyDescent="0.25">
      <c r="A6" s="72">
        <v>1</v>
      </c>
      <c r="B6" s="73">
        <v>3.1</v>
      </c>
      <c r="C6" s="74">
        <v>4.0999999999999996</v>
      </c>
      <c r="D6" s="72">
        <v>1</v>
      </c>
      <c r="E6" s="73">
        <v>3.4</v>
      </c>
      <c r="F6" s="74">
        <v>4.2</v>
      </c>
      <c r="G6" s="75">
        <f>IF(AND(E6&gt;0,F6&gt;0),E6-F6,"")</f>
        <v>-0.80000000000000027</v>
      </c>
      <c r="H6" s="59"/>
      <c r="I6" s="59"/>
      <c r="J6" s="59"/>
      <c r="K6" s="59"/>
      <c r="L6" s="59"/>
      <c r="M6" s="59"/>
      <c r="N6" s="59"/>
      <c r="O6" s="59"/>
      <c r="P6" s="59"/>
      <c r="Q6" s="59"/>
      <c r="R6" s="60"/>
      <c r="S6" s="52"/>
      <c r="T6" s="52"/>
      <c r="U6" s="52"/>
      <c r="V6" s="71">
        <f t="shared" ref="V6:V25" si="0">B6-C6</f>
        <v>-0.99999999999999956</v>
      </c>
      <c r="W6" s="76">
        <f t="shared" ref="W6:W38" si="1">3*$C$30</f>
        <v>3.858452785085861</v>
      </c>
      <c r="X6" s="76">
        <f>2*$C$30</f>
        <v>2.5723018567239073</v>
      </c>
      <c r="Y6" s="77">
        <v>0</v>
      </c>
      <c r="Z6" s="76">
        <f>-2*$C$30</f>
        <v>-2.5723018567239073</v>
      </c>
      <c r="AA6" s="76">
        <f>-3*$C$30</f>
        <v>-3.858452785085861</v>
      </c>
    </row>
    <row r="7" spans="1:27" x14ac:dyDescent="0.25">
      <c r="A7" s="78">
        <v>2</v>
      </c>
      <c r="B7" s="79">
        <v>2.2000000000000002</v>
      </c>
      <c r="C7" s="80">
        <v>1.2</v>
      </c>
      <c r="D7" s="78">
        <v>2</v>
      </c>
      <c r="E7" s="79">
        <v>2.1</v>
      </c>
      <c r="F7" s="80">
        <v>1.2</v>
      </c>
      <c r="G7" s="75">
        <f t="shared" ref="G7:G35" si="2">IF(AND(E7&gt;0,F7&gt;0),E7-F7,"")</f>
        <v>0.90000000000000013</v>
      </c>
      <c r="H7" s="59"/>
      <c r="I7" s="59"/>
      <c r="J7" s="59"/>
      <c r="K7" s="59"/>
      <c r="L7" s="59"/>
      <c r="M7" s="59"/>
      <c r="N7" s="59"/>
      <c r="O7" s="59"/>
      <c r="P7" s="59"/>
      <c r="Q7" s="59"/>
      <c r="R7" s="60"/>
      <c r="S7" s="52"/>
      <c r="T7" s="52"/>
      <c r="U7" s="52"/>
      <c r="V7" s="71">
        <f t="shared" si="0"/>
        <v>1.0000000000000002</v>
      </c>
      <c r="W7" s="76">
        <f t="shared" si="1"/>
        <v>3.858452785085861</v>
      </c>
      <c r="X7" s="76">
        <f t="shared" ref="X7:X38" si="3">2*$C$30</f>
        <v>2.5723018567239073</v>
      </c>
      <c r="Y7" s="77">
        <v>0</v>
      </c>
      <c r="Z7" s="76">
        <f t="shared" ref="Z7:Z38" si="4">-2*$C$30</f>
        <v>-2.5723018567239073</v>
      </c>
      <c r="AA7" s="76">
        <f t="shared" ref="AA7:AA38" si="5">-3*$C$30</f>
        <v>-3.858452785085861</v>
      </c>
    </row>
    <row r="8" spans="1:27" x14ac:dyDescent="0.25">
      <c r="A8" s="78">
        <v>3</v>
      </c>
      <c r="B8" s="79">
        <v>3.1</v>
      </c>
      <c r="C8" s="80">
        <v>2.2000000000000002</v>
      </c>
      <c r="D8" s="78">
        <v>3</v>
      </c>
      <c r="E8" s="79">
        <v>3.2</v>
      </c>
      <c r="F8" s="80">
        <v>4</v>
      </c>
      <c r="G8" s="75">
        <f t="shared" si="2"/>
        <v>-0.79999999999999982</v>
      </c>
      <c r="H8" s="59"/>
      <c r="I8" s="59"/>
      <c r="J8" s="59"/>
      <c r="K8" s="59"/>
      <c r="L8" s="59"/>
      <c r="M8" s="59"/>
      <c r="N8" s="59"/>
      <c r="O8" s="59"/>
      <c r="P8" s="59"/>
      <c r="Q8" s="59"/>
      <c r="R8" s="60"/>
      <c r="S8" s="52"/>
      <c r="T8" s="52"/>
      <c r="U8" s="52"/>
      <c r="V8" s="71">
        <f t="shared" si="0"/>
        <v>0.89999999999999991</v>
      </c>
      <c r="W8" s="76">
        <f t="shared" si="1"/>
        <v>3.858452785085861</v>
      </c>
      <c r="X8" s="76">
        <f t="shared" si="3"/>
        <v>2.5723018567239073</v>
      </c>
      <c r="Y8" s="77">
        <v>0</v>
      </c>
      <c r="Z8" s="76">
        <f t="shared" si="4"/>
        <v>-2.5723018567239073</v>
      </c>
      <c r="AA8" s="76">
        <f t="shared" si="5"/>
        <v>-3.858452785085861</v>
      </c>
    </row>
    <row r="9" spans="1:27" x14ac:dyDescent="0.25">
      <c r="A9" s="78">
        <v>4</v>
      </c>
      <c r="B9" s="79">
        <v>4.3</v>
      </c>
      <c r="C9" s="80">
        <v>3.1</v>
      </c>
      <c r="D9" s="78">
        <v>4</v>
      </c>
      <c r="E9" s="79">
        <v>4.2</v>
      </c>
      <c r="F9" s="80">
        <v>3.9</v>
      </c>
      <c r="G9" s="75">
        <f t="shared" si="2"/>
        <v>0.30000000000000027</v>
      </c>
      <c r="H9" s="59"/>
      <c r="I9" s="59"/>
      <c r="J9" s="59"/>
      <c r="K9" s="59"/>
      <c r="L9" s="59"/>
      <c r="M9" s="59"/>
      <c r="N9" s="59"/>
      <c r="O9" s="59"/>
      <c r="P9" s="59"/>
      <c r="Q9" s="59"/>
      <c r="R9" s="60"/>
      <c r="S9" s="52"/>
      <c r="T9" s="52"/>
      <c r="U9" s="52"/>
      <c r="V9" s="71">
        <f t="shared" si="0"/>
        <v>1.1999999999999997</v>
      </c>
      <c r="W9" s="76">
        <f t="shared" si="1"/>
        <v>3.858452785085861</v>
      </c>
      <c r="X9" s="76">
        <f t="shared" si="3"/>
        <v>2.5723018567239073</v>
      </c>
      <c r="Y9" s="77">
        <v>0</v>
      </c>
      <c r="Z9" s="76">
        <f t="shared" si="4"/>
        <v>-2.5723018567239073</v>
      </c>
      <c r="AA9" s="76">
        <f t="shared" si="5"/>
        <v>-3.858452785085861</v>
      </c>
    </row>
    <row r="10" spans="1:27" x14ac:dyDescent="0.25">
      <c r="A10" s="78">
        <v>5</v>
      </c>
      <c r="B10" s="79">
        <v>3.1</v>
      </c>
      <c r="C10" s="80">
        <v>4</v>
      </c>
      <c r="D10" s="78">
        <v>5</v>
      </c>
      <c r="E10" s="79">
        <v>3.3</v>
      </c>
      <c r="F10" s="80">
        <v>4.0999999999999996</v>
      </c>
      <c r="G10" s="75">
        <f t="shared" si="2"/>
        <v>-0.79999999999999982</v>
      </c>
      <c r="H10" s="59"/>
      <c r="I10" s="59"/>
      <c r="J10" s="59"/>
      <c r="K10" s="59"/>
      <c r="L10" s="59"/>
      <c r="M10" s="59"/>
      <c r="N10" s="59"/>
      <c r="O10" s="59"/>
      <c r="P10" s="59"/>
      <c r="Q10" s="59"/>
      <c r="R10" s="60"/>
      <c r="S10" s="52"/>
      <c r="T10" s="52"/>
      <c r="U10" s="52"/>
      <c r="V10" s="71">
        <f t="shared" si="0"/>
        <v>-0.89999999999999991</v>
      </c>
      <c r="W10" s="76">
        <f t="shared" si="1"/>
        <v>3.858452785085861</v>
      </c>
      <c r="X10" s="76">
        <f t="shared" si="3"/>
        <v>2.5723018567239073</v>
      </c>
      <c r="Y10" s="77">
        <v>0</v>
      </c>
      <c r="Z10" s="76">
        <f t="shared" si="4"/>
        <v>-2.5723018567239073</v>
      </c>
      <c r="AA10" s="76">
        <f t="shared" si="5"/>
        <v>-3.858452785085861</v>
      </c>
    </row>
    <row r="11" spans="1:27" x14ac:dyDescent="0.25">
      <c r="A11" s="78">
        <v>6</v>
      </c>
      <c r="B11" s="79">
        <v>4.3</v>
      </c>
      <c r="C11" s="80">
        <v>3.1</v>
      </c>
      <c r="D11" s="78">
        <v>6</v>
      </c>
      <c r="E11" s="79">
        <v>4.2</v>
      </c>
      <c r="F11" s="80">
        <v>2.4</v>
      </c>
      <c r="G11" s="75">
        <f t="shared" si="2"/>
        <v>1.8000000000000003</v>
      </c>
      <c r="H11" s="59"/>
      <c r="I11" s="59"/>
      <c r="J11" s="59"/>
      <c r="K11" s="59"/>
      <c r="L11" s="59"/>
      <c r="M11" s="59"/>
      <c r="N11" s="59"/>
      <c r="O11" s="59"/>
      <c r="P11" s="59"/>
      <c r="Q11" s="59"/>
      <c r="R11" s="60"/>
      <c r="S11" s="52"/>
      <c r="T11" s="52"/>
      <c r="U11" s="52"/>
      <c r="V11" s="71">
        <f t="shared" si="0"/>
        <v>1.1999999999999997</v>
      </c>
      <c r="W11" s="76">
        <f t="shared" si="1"/>
        <v>3.858452785085861</v>
      </c>
      <c r="X11" s="76">
        <f t="shared" si="3"/>
        <v>2.5723018567239073</v>
      </c>
      <c r="Y11" s="77">
        <v>0</v>
      </c>
      <c r="Z11" s="76">
        <f t="shared" si="4"/>
        <v>-2.5723018567239073</v>
      </c>
      <c r="AA11" s="76">
        <f t="shared" si="5"/>
        <v>-3.858452785085861</v>
      </c>
    </row>
    <row r="12" spans="1:27" x14ac:dyDescent="0.25">
      <c r="A12" s="78">
        <v>7</v>
      </c>
      <c r="B12" s="79">
        <v>5.0999999999999996</v>
      </c>
      <c r="C12" s="80">
        <v>4.0999999999999996</v>
      </c>
      <c r="D12" s="78">
        <v>7</v>
      </c>
      <c r="E12" s="79">
        <v>5</v>
      </c>
      <c r="F12" s="80">
        <v>6.1</v>
      </c>
      <c r="G12" s="75">
        <f t="shared" si="2"/>
        <v>-1.0999999999999996</v>
      </c>
      <c r="H12" s="59"/>
      <c r="I12" s="59"/>
      <c r="J12" s="59"/>
      <c r="K12" s="59"/>
      <c r="L12" s="59"/>
      <c r="M12" s="59"/>
      <c r="N12" s="59"/>
      <c r="O12" s="59"/>
      <c r="P12" s="59"/>
      <c r="Q12" s="59"/>
      <c r="R12" s="60"/>
      <c r="S12" s="52"/>
      <c r="T12" s="52"/>
      <c r="U12" s="52"/>
      <c r="V12" s="71">
        <f t="shared" si="0"/>
        <v>1</v>
      </c>
      <c r="W12" s="76">
        <f t="shared" si="1"/>
        <v>3.858452785085861</v>
      </c>
      <c r="X12" s="76">
        <f t="shared" si="3"/>
        <v>2.5723018567239073</v>
      </c>
      <c r="Y12" s="77">
        <v>0</v>
      </c>
      <c r="Z12" s="76">
        <f t="shared" si="4"/>
        <v>-2.5723018567239073</v>
      </c>
      <c r="AA12" s="76">
        <f t="shared" si="5"/>
        <v>-3.858452785085861</v>
      </c>
    </row>
    <row r="13" spans="1:27" x14ac:dyDescent="0.25">
      <c r="A13" s="78">
        <v>8</v>
      </c>
      <c r="B13" s="79">
        <v>3.2</v>
      </c>
      <c r="C13" s="80">
        <v>5.0999999999999996</v>
      </c>
      <c r="D13" s="78">
        <v>8</v>
      </c>
      <c r="E13" s="79">
        <v>3.4</v>
      </c>
      <c r="F13" s="80">
        <v>5</v>
      </c>
      <c r="G13" s="75">
        <f t="shared" si="2"/>
        <v>-1.6</v>
      </c>
      <c r="H13" s="59"/>
      <c r="I13" s="59"/>
      <c r="J13" s="59"/>
      <c r="K13" s="59"/>
      <c r="L13" s="59"/>
      <c r="M13" s="59"/>
      <c r="N13" s="59"/>
      <c r="O13" s="59"/>
      <c r="P13" s="59"/>
      <c r="Q13" s="59"/>
      <c r="R13" s="60"/>
      <c r="S13" s="52"/>
      <c r="T13" s="52"/>
      <c r="U13" s="52"/>
      <c r="V13" s="71">
        <f t="shared" si="0"/>
        <v>-1.8999999999999995</v>
      </c>
      <c r="W13" s="76">
        <f t="shared" si="1"/>
        <v>3.858452785085861</v>
      </c>
      <c r="X13" s="76">
        <f t="shared" si="3"/>
        <v>2.5723018567239073</v>
      </c>
      <c r="Y13" s="77">
        <v>0</v>
      </c>
      <c r="Z13" s="76">
        <f t="shared" si="4"/>
        <v>-2.5723018567239073</v>
      </c>
      <c r="AA13" s="76">
        <f t="shared" si="5"/>
        <v>-3.858452785085861</v>
      </c>
    </row>
    <row r="14" spans="1:27" x14ac:dyDescent="0.25">
      <c r="A14" s="78">
        <v>9</v>
      </c>
      <c r="B14" s="79">
        <v>4.2</v>
      </c>
      <c r="C14" s="80">
        <v>3</v>
      </c>
      <c r="D14" s="78">
        <v>9</v>
      </c>
      <c r="E14" s="79">
        <v>4.3</v>
      </c>
      <c r="F14" s="80">
        <v>3.2</v>
      </c>
      <c r="G14" s="75">
        <f t="shared" si="2"/>
        <v>1.0999999999999996</v>
      </c>
      <c r="H14" s="59"/>
      <c r="I14" s="59"/>
      <c r="J14" s="59"/>
      <c r="K14" s="59"/>
      <c r="L14" s="59"/>
      <c r="M14" s="59"/>
      <c r="N14" s="59"/>
      <c r="O14" s="59"/>
      <c r="P14" s="59"/>
      <c r="Q14" s="59"/>
      <c r="R14" s="60"/>
      <c r="S14" s="52"/>
      <c r="T14" s="52"/>
      <c r="U14" s="52"/>
      <c r="V14" s="71">
        <f t="shared" si="0"/>
        <v>1.2000000000000002</v>
      </c>
      <c r="W14" s="76">
        <f t="shared" si="1"/>
        <v>3.858452785085861</v>
      </c>
      <c r="X14" s="76">
        <f t="shared" si="3"/>
        <v>2.5723018567239073</v>
      </c>
      <c r="Y14" s="77">
        <v>0</v>
      </c>
      <c r="Z14" s="76">
        <f t="shared" si="4"/>
        <v>-2.5723018567239073</v>
      </c>
      <c r="AA14" s="76">
        <f t="shared" si="5"/>
        <v>-3.858452785085861</v>
      </c>
    </row>
    <row r="15" spans="1:27" x14ac:dyDescent="0.25">
      <c r="A15" s="78">
        <v>10</v>
      </c>
      <c r="B15" s="79">
        <v>5</v>
      </c>
      <c r="C15" s="80">
        <v>4.2</v>
      </c>
      <c r="D15" s="78">
        <v>10</v>
      </c>
      <c r="E15" s="79">
        <v>5.3</v>
      </c>
      <c r="F15" s="80">
        <v>5.2</v>
      </c>
      <c r="G15" s="75">
        <f t="shared" si="2"/>
        <v>9.9999999999999645E-2</v>
      </c>
      <c r="H15" s="59"/>
      <c r="I15" s="59"/>
      <c r="J15" s="59"/>
      <c r="K15" s="59"/>
      <c r="L15" s="59"/>
      <c r="M15" s="59"/>
      <c r="N15" s="59"/>
      <c r="O15" s="59"/>
      <c r="P15" s="59"/>
      <c r="Q15" s="59"/>
      <c r="R15" s="60"/>
      <c r="S15" s="52"/>
      <c r="T15" s="52"/>
      <c r="U15" s="52"/>
      <c r="V15" s="71">
        <f t="shared" si="0"/>
        <v>0.79999999999999982</v>
      </c>
      <c r="W15" s="76">
        <f t="shared" si="1"/>
        <v>3.858452785085861</v>
      </c>
      <c r="X15" s="76">
        <f t="shared" si="3"/>
        <v>2.5723018567239073</v>
      </c>
      <c r="Y15" s="77">
        <v>0</v>
      </c>
      <c r="Z15" s="76">
        <f t="shared" si="4"/>
        <v>-2.5723018567239073</v>
      </c>
      <c r="AA15" s="76">
        <f t="shared" si="5"/>
        <v>-3.858452785085861</v>
      </c>
    </row>
    <row r="16" spans="1:27" x14ac:dyDescent="0.25">
      <c r="A16" s="78">
        <v>11</v>
      </c>
      <c r="B16" s="79">
        <v>3.1</v>
      </c>
      <c r="C16" s="80">
        <v>5.2</v>
      </c>
      <c r="D16" s="78">
        <v>11</v>
      </c>
      <c r="E16" s="79">
        <v>3.2</v>
      </c>
      <c r="F16" s="80">
        <v>5.2</v>
      </c>
      <c r="G16" s="75">
        <f t="shared" si="2"/>
        <v>-2</v>
      </c>
      <c r="H16" s="59"/>
      <c r="I16" s="59"/>
      <c r="J16" s="59"/>
      <c r="K16" s="59"/>
      <c r="L16" s="59"/>
      <c r="M16" s="59"/>
      <c r="N16" s="59"/>
      <c r="O16" s="59"/>
      <c r="P16" s="59"/>
      <c r="Q16" s="59"/>
      <c r="R16" s="60"/>
      <c r="S16" s="52"/>
      <c r="T16" s="52"/>
      <c r="U16" s="52"/>
      <c r="V16" s="71">
        <f t="shared" si="0"/>
        <v>-2.1</v>
      </c>
      <c r="W16" s="76">
        <f t="shared" si="1"/>
        <v>3.858452785085861</v>
      </c>
      <c r="X16" s="76">
        <f t="shared" si="3"/>
        <v>2.5723018567239073</v>
      </c>
      <c r="Y16" s="77">
        <v>0</v>
      </c>
      <c r="Z16" s="76">
        <f t="shared" si="4"/>
        <v>-2.5723018567239073</v>
      </c>
      <c r="AA16" s="76">
        <f t="shared" si="5"/>
        <v>-3.858452785085861</v>
      </c>
    </row>
    <row r="17" spans="1:27" x14ac:dyDescent="0.25">
      <c r="A17" s="78">
        <v>12</v>
      </c>
      <c r="B17" s="79">
        <v>4.0999999999999996</v>
      </c>
      <c r="C17" s="80">
        <v>3.2</v>
      </c>
      <c r="D17" s="78">
        <v>12</v>
      </c>
      <c r="E17" s="79">
        <v>4.2</v>
      </c>
      <c r="F17" s="80">
        <v>3.2</v>
      </c>
      <c r="G17" s="75">
        <f t="shared" si="2"/>
        <v>1</v>
      </c>
      <c r="H17" s="59"/>
      <c r="I17" s="59"/>
      <c r="J17" s="59"/>
      <c r="K17" s="59"/>
      <c r="L17" s="59"/>
      <c r="M17" s="59"/>
      <c r="N17" s="59"/>
      <c r="O17" s="59"/>
      <c r="P17" s="59"/>
      <c r="Q17" s="59"/>
      <c r="R17" s="60"/>
      <c r="S17" s="52"/>
      <c r="T17" s="52"/>
      <c r="U17" s="52"/>
      <c r="V17" s="71">
        <f t="shared" si="0"/>
        <v>0.89999999999999947</v>
      </c>
      <c r="W17" s="76">
        <f t="shared" si="1"/>
        <v>3.858452785085861</v>
      </c>
      <c r="X17" s="76">
        <f t="shared" si="3"/>
        <v>2.5723018567239073</v>
      </c>
      <c r="Y17" s="77">
        <v>0</v>
      </c>
      <c r="Z17" s="76">
        <f t="shared" si="4"/>
        <v>-2.5723018567239073</v>
      </c>
      <c r="AA17" s="76">
        <f t="shared" si="5"/>
        <v>-3.858452785085861</v>
      </c>
    </row>
    <row r="18" spans="1:27" x14ac:dyDescent="0.25">
      <c r="A18" s="78">
        <v>13</v>
      </c>
      <c r="B18" s="79">
        <v>3.2</v>
      </c>
      <c r="C18" s="80">
        <v>4.3</v>
      </c>
      <c r="D18" s="78">
        <v>13</v>
      </c>
      <c r="E18" s="79">
        <v>4.2</v>
      </c>
      <c r="F18" s="80">
        <v>4</v>
      </c>
      <c r="G18" s="75">
        <f t="shared" si="2"/>
        <v>0.20000000000000018</v>
      </c>
      <c r="H18" s="59"/>
      <c r="I18" s="59"/>
      <c r="J18" s="59"/>
      <c r="K18" s="59"/>
      <c r="L18" s="59"/>
      <c r="M18" s="59"/>
      <c r="N18" s="59"/>
      <c r="O18" s="59"/>
      <c r="P18" s="59"/>
      <c r="Q18" s="59"/>
      <c r="R18" s="60"/>
      <c r="S18" s="52"/>
      <c r="T18" s="52"/>
      <c r="U18" s="52"/>
      <c r="V18" s="71">
        <f t="shared" si="0"/>
        <v>-1.0999999999999996</v>
      </c>
      <c r="W18" s="76">
        <f t="shared" si="1"/>
        <v>3.858452785085861</v>
      </c>
      <c r="X18" s="76">
        <f t="shared" si="3"/>
        <v>2.5723018567239073</v>
      </c>
      <c r="Y18" s="77">
        <v>0</v>
      </c>
      <c r="Z18" s="76">
        <f t="shared" si="4"/>
        <v>-2.5723018567239073</v>
      </c>
      <c r="AA18" s="76">
        <f t="shared" si="5"/>
        <v>-3.858452785085861</v>
      </c>
    </row>
    <row r="19" spans="1:27" x14ac:dyDescent="0.25">
      <c r="A19" s="78">
        <v>14</v>
      </c>
      <c r="B19" s="79">
        <v>4</v>
      </c>
      <c r="C19" s="80">
        <v>3.2</v>
      </c>
      <c r="D19" s="78">
        <v>14</v>
      </c>
      <c r="E19" s="79">
        <v>4</v>
      </c>
      <c r="F19" s="80">
        <v>3.5</v>
      </c>
      <c r="G19" s="75">
        <f t="shared" si="2"/>
        <v>0.5</v>
      </c>
      <c r="H19" s="59"/>
      <c r="I19" s="59"/>
      <c r="J19" s="59"/>
      <c r="K19" s="59"/>
      <c r="L19" s="59"/>
      <c r="M19" s="59"/>
      <c r="N19" s="59"/>
      <c r="O19" s="59"/>
      <c r="P19" s="59"/>
      <c r="Q19" s="59"/>
      <c r="R19" s="60"/>
      <c r="S19" s="52"/>
      <c r="T19" s="52"/>
      <c r="U19" s="52"/>
      <c r="V19" s="71">
        <f t="shared" si="0"/>
        <v>0.79999999999999982</v>
      </c>
      <c r="W19" s="76">
        <f t="shared" si="1"/>
        <v>3.858452785085861</v>
      </c>
      <c r="X19" s="76">
        <f t="shared" si="3"/>
        <v>2.5723018567239073</v>
      </c>
      <c r="Y19" s="77">
        <v>0</v>
      </c>
      <c r="Z19" s="76">
        <f t="shared" si="4"/>
        <v>-2.5723018567239073</v>
      </c>
      <c r="AA19" s="76">
        <f t="shared" si="5"/>
        <v>-3.858452785085861</v>
      </c>
    </row>
    <row r="20" spans="1:27" x14ac:dyDescent="0.25">
      <c r="A20" s="78">
        <v>15</v>
      </c>
      <c r="B20" s="79">
        <v>5.2</v>
      </c>
      <c r="C20" s="80">
        <v>4.0999999999999996</v>
      </c>
      <c r="D20" s="78">
        <v>15</v>
      </c>
      <c r="E20" s="79">
        <v>5.4</v>
      </c>
      <c r="F20" s="80">
        <v>1.9</v>
      </c>
      <c r="G20" s="75">
        <f t="shared" si="2"/>
        <v>3.5000000000000004</v>
      </c>
      <c r="H20" s="59"/>
      <c r="I20" s="59"/>
      <c r="J20" s="59"/>
      <c r="K20" s="59"/>
      <c r="L20" s="59"/>
      <c r="M20" s="59"/>
      <c r="N20" s="59"/>
      <c r="O20" s="59"/>
      <c r="P20" s="59"/>
      <c r="Q20" s="59"/>
      <c r="R20" s="60"/>
      <c r="S20" s="52"/>
      <c r="T20" s="52"/>
      <c r="U20" s="52"/>
      <c r="V20" s="71">
        <f t="shared" si="0"/>
        <v>1.1000000000000005</v>
      </c>
      <c r="W20" s="76">
        <f t="shared" si="1"/>
        <v>3.858452785085861</v>
      </c>
      <c r="X20" s="76">
        <f t="shared" si="3"/>
        <v>2.5723018567239073</v>
      </c>
      <c r="Y20" s="77">
        <v>0</v>
      </c>
      <c r="Z20" s="76">
        <f t="shared" si="4"/>
        <v>-2.5723018567239073</v>
      </c>
      <c r="AA20" s="76">
        <f t="shared" si="5"/>
        <v>-3.858452785085861</v>
      </c>
    </row>
    <row r="21" spans="1:27" x14ac:dyDescent="0.25">
      <c r="A21" s="78">
        <v>16</v>
      </c>
      <c r="B21" s="79">
        <v>3.4</v>
      </c>
      <c r="C21" s="80">
        <v>5.0999999999999996</v>
      </c>
      <c r="D21" s="78">
        <v>16</v>
      </c>
      <c r="E21" s="79">
        <v>2.8</v>
      </c>
      <c r="F21" s="80">
        <v>5.5</v>
      </c>
      <c r="G21" s="75">
        <f t="shared" si="2"/>
        <v>-2.7</v>
      </c>
      <c r="H21" s="59"/>
      <c r="I21" s="59"/>
      <c r="J21" s="59"/>
      <c r="K21" s="59"/>
      <c r="L21" s="59"/>
      <c r="M21" s="59"/>
      <c r="N21" s="59"/>
      <c r="O21" s="59"/>
      <c r="P21" s="59"/>
      <c r="Q21" s="59"/>
      <c r="R21" s="60"/>
      <c r="S21" s="52"/>
      <c r="T21" s="52"/>
      <c r="U21" s="52"/>
      <c r="V21" s="71">
        <f t="shared" si="0"/>
        <v>-1.6999999999999997</v>
      </c>
      <c r="W21" s="76">
        <f t="shared" si="1"/>
        <v>3.858452785085861</v>
      </c>
      <c r="X21" s="76">
        <f t="shared" si="3"/>
        <v>2.5723018567239073</v>
      </c>
      <c r="Y21" s="77">
        <v>0</v>
      </c>
      <c r="Z21" s="76">
        <f t="shared" si="4"/>
        <v>-2.5723018567239073</v>
      </c>
      <c r="AA21" s="76">
        <f t="shared" si="5"/>
        <v>-3.858452785085861</v>
      </c>
    </row>
    <row r="22" spans="1:27" x14ac:dyDescent="0.25">
      <c r="A22" s="78">
        <v>17</v>
      </c>
      <c r="B22" s="79">
        <v>4.3</v>
      </c>
      <c r="C22" s="80">
        <v>3</v>
      </c>
      <c r="D22" s="78">
        <v>17</v>
      </c>
      <c r="E22" s="79">
        <v>4.0999999999999996</v>
      </c>
      <c r="F22" s="80">
        <v>3.5</v>
      </c>
      <c r="G22" s="75">
        <f t="shared" si="2"/>
        <v>0.59999999999999964</v>
      </c>
      <c r="H22" s="59"/>
      <c r="I22" s="59"/>
      <c r="J22" s="59"/>
      <c r="K22" s="59"/>
      <c r="L22" s="59"/>
      <c r="M22" s="59"/>
      <c r="N22" s="59"/>
      <c r="O22" s="59"/>
      <c r="P22" s="59"/>
      <c r="Q22" s="59"/>
      <c r="R22" s="60"/>
      <c r="S22" s="52"/>
      <c r="T22" s="52"/>
      <c r="U22" s="52"/>
      <c r="V22" s="71">
        <f t="shared" si="0"/>
        <v>1.2999999999999998</v>
      </c>
      <c r="W22" s="76">
        <f t="shared" si="1"/>
        <v>3.858452785085861</v>
      </c>
      <c r="X22" s="76">
        <f t="shared" si="3"/>
        <v>2.5723018567239073</v>
      </c>
      <c r="Y22" s="77">
        <v>0</v>
      </c>
      <c r="Z22" s="76">
        <f t="shared" si="4"/>
        <v>-2.5723018567239073</v>
      </c>
      <c r="AA22" s="76">
        <f t="shared" si="5"/>
        <v>-3.858452785085861</v>
      </c>
    </row>
    <row r="23" spans="1:27" x14ac:dyDescent="0.25">
      <c r="A23" s="78">
        <v>18</v>
      </c>
      <c r="B23" s="79">
        <v>5.0999999999999996</v>
      </c>
      <c r="C23" s="80">
        <v>4.0999999999999996</v>
      </c>
      <c r="D23" s="78">
        <v>18</v>
      </c>
      <c r="E23" s="79">
        <v>4.3</v>
      </c>
      <c r="F23" s="80">
        <v>6</v>
      </c>
      <c r="G23" s="75">
        <f t="shared" si="2"/>
        <v>-1.7000000000000002</v>
      </c>
      <c r="H23" s="59"/>
      <c r="I23" s="59"/>
      <c r="J23" s="59"/>
      <c r="K23" s="59"/>
      <c r="L23" s="59"/>
      <c r="M23" s="59"/>
      <c r="N23" s="59"/>
      <c r="O23" s="59"/>
      <c r="P23" s="59"/>
      <c r="Q23" s="59"/>
      <c r="R23" s="60"/>
      <c r="S23" s="52"/>
      <c r="T23" s="52"/>
      <c r="U23" s="52"/>
      <c r="V23" s="71">
        <f t="shared" si="0"/>
        <v>1</v>
      </c>
      <c r="W23" s="76">
        <f t="shared" si="1"/>
        <v>3.858452785085861</v>
      </c>
      <c r="X23" s="76">
        <f t="shared" si="3"/>
        <v>2.5723018567239073</v>
      </c>
      <c r="Y23" s="77">
        <v>0</v>
      </c>
      <c r="Z23" s="76">
        <f t="shared" si="4"/>
        <v>-2.5723018567239073</v>
      </c>
      <c r="AA23" s="76">
        <f t="shared" si="5"/>
        <v>-3.858452785085861</v>
      </c>
    </row>
    <row r="24" spans="1:27" x14ac:dyDescent="0.25">
      <c r="A24" s="78">
        <v>19</v>
      </c>
      <c r="B24" s="79">
        <v>2.2999999999999998</v>
      </c>
      <c r="C24" s="80">
        <v>4.2</v>
      </c>
      <c r="D24" s="78">
        <v>19</v>
      </c>
      <c r="E24" s="79">
        <v>1.5</v>
      </c>
      <c r="F24" s="80">
        <v>4.9000000000000004</v>
      </c>
      <c r="G24" s="75">
        <f t="shared" si="2"/>
        <v>-3.4000000000000004</v>
      </c>
      <c r="H24" s="59"/>
      <c r="I24" s="59"/>
      <c r="J24" s="59"/>
      <c r="K24" s="59"/>
      <c r="L24" s="59"/>
      <c r="M24" s="59"/>
      <c r="N24" s="59"/>
      <c r="O24" s="59"/>
      <c r="P24" s="59"/>
      <c r="Q24" s="59"/>
      <c r="R24" s="60"/>
      <c r="S24" s="52"/>
      <c r="T24" s="52"/>
      <c r="U24" s="52"/>
      <c r="V24" s="71">
        <f t="shared" si="0"/>
        <v>-1.9000000000000004</v>
      </c>
      <c r="W24" s="76">
        <f t="shared" si="1"/>
        <v>3.858452785085861</v>
      </c>
      <c r="X24" s="76">
        <f t="shared" si="3"/>
        <v>2.5723018567239073</v>
      </c>
      <c r="Y24" s="77">
        <v>0</v>
      </c>
      <c r="Z24" s="76">
        <f t="shared" si="4"/>
        <v>-2.5723018567239073</v>
      </c>
      <c r="AA24" s="76">
        <f t="shared" si="5"/>
        <v>-3.858452785085861</v>
      </c>
    </row>
    <row r="25" spans="1:27" ht="13.8" thickBot="1" x14ac:dyDescent="0.3">
      <c r="A25" s="66">
        <v>20</v>
      </c>
      <c r="B25" s="81">
        <v>1.2</v>
      </c>
      <c r="C25" s="82">
        <v>2.1</v>
      </c>
      <c r="D25" s="78">
        <v>20</v>
      </c>
      <c r="E25" s="79">
        <v>6</v>
      </c>
      <c r="F25" s="80">
        <v>2.2999999999999998</v>
      </c>
      <c r="G25" s="75">
        <f t="shared" si="2"/>
        <v>3.7</v>
      </c>
      <c r="H25" s="59"/>
      <c r="I25" s="59"/>
      <c r="J25" s="59"/>
      <c r="K25" s="59"/>
      <c r="L25" s="59"/>
      <c r="M25" s="59"/>
      <c r="N25" s="59"/>
      <c r="O25" s="59"/>
      <c r="P25" s="59"/>
      <c r="Q25" s="59"/>
      <c r="R25" s="60"/>
      <c r="S25" s="52"/>
      <c r="T25" s="52"/>
      <c r="U25" s="52"/>
      <c r="V25" s="71">
        <f t="shared" si="0"/>
        <v>-0.90000000000000013</v>
      </c>
      <c r="W25" s="76">
        <f t="shared" si="1"/>
        <v>3.858452785085861</v>
      </c>
      <c r="X25" s="76">
        <f t="shared" si="3"/>
        <v>2.5723018567239073</v>
      </c>
      <c r="Y25" s="77">
        <v>0</v>
      </c>
      <c r="Z25" s="76">
        <f t="shared" si="4"/>
        <v>-2.5723018567239073</v>
      </c>
      <c r="AA25" s="76">
        <f t="shared" si="5"/>
        <v>-3.858452785085861</v>
      </c>
    </row>
    <row r="26" spans="1:27" x14ac:dyDescent="0.25">
      <c r="A26" s="83" t="s">
        <v>11</v>
      </c>
      <c r="B26" s="84"/>
      <c r="C26" s="85"/>
      <c r="D26" s="78">
        <v>21</v>
      </c>
      <c r="E26" s="79"/>
      <c r="F26" s="80"/>
      <c r="G26" s="75" t="str">
        <f t="shared" si="2"/>
        <v/>
      </c>
      <c r="H26" s="59"/>
      <c r="I26" s="59"/>
      <c r="J26" s="59"/>
      <c r="K26" s="59"/>
      <c r="L26" s="59"/>
      <c r="M26" s="59"/>
      <c r="N26" s="59"/>
      <c r="O26" s="59"/>
      <c r="P26" s="59"/>
      <c r="Q26" s="59"/>
      <c r="R26" s="60"/>
      <c r="S26" s="52"/>
      <c r="T26" s="52"/>
      <c r="U26" s="52"/>
      <c r="V26" s="71"/>
      <c r="W26" s="76">
        <f t="shared" si="1"/>
        <v>3.858452785085861</v>
      </c>
      <c r="X26" s="76">
        <f t="shared" si="3"/>
        <v>2.5723018567239073</v>
      </c>
      <c r="Y26" s="77">
        <v>0</v>
      </c>
      <c r="Z26" s="76">
        <f t="shared" si="4"/>
        <v>-2.5723018567239073</v>
      </c>
      <c r="AA26" s="76">
        <f t="shared" si="5"/>
        <v>-3.858452785085861</v>
      </c>
    </row>
    <row r="27" spans="1:27" x14ac:dyDescent="0.25">
      <c r="A27" s="86" t="s">
        <v>12</v>
      </c>
      <c r="B27" s="85"/>
      <c r="C27" s="87"/>
      <c r="D27" s="78">
        <v>22</v>
      </c>
      <c r="E27" s="79"/>
      <c r="F27" s="80"/>
      <c r="G27" s="75" t="str">
        <f t="shared" si="2"/>
        <v/>
      </c>
      <c r="H27" s="59"/>
      <c r="I27" s="59"/>
      <c r="J27" s="59"/>
      <c r="K27" s="59"/>
      <c r="L27" s="59"/>
      <c r="M27" s="59"/>
      <c r="N27" s="59"/>
      <c r="O27" s="59"/>
      <c r="P27" s="59"/>
      <c r="Q27" s="59"/>
      <c r="R27" s="60"/>
      <c r="S27" s="52"/>
      <c r="T27" s="52"/>
      <c r="U27" s="52"/>
      <c r="V27" s="71"/>
      <c r="W27" s="76">
        <f t="shared" si="1"/>
        <v>3.858452785085861</v>
      </c>
      <c r="X27" s="76">
        <f t="shared" si="3"/>
        <v>2.5723018567239073</v>
      </c>
      <c r="Y27" s="77">
        <v>0</v>
      </c>
      <c r="Z27" s="76">
        <f t="shared" si="4"/>
        <v>-2.5723018567239073</v>
      </c>
      <c r="AA27" s="76">
        <f t="shared" si="5"/>
        <v>-3.858452785085861</v>
      </c>
    </row>
    <row r="28" spans="1:27" x14ac:dyDescent="0.25">
      <c r="A28" s="88" t="s">
        <v>13</v>
      </c>
      <c r="B28" s="89"/>
      <c r="C28" s="90"/>
      <c r="D28" s="78">
        <v>23</v>
      </c>
      <c r="E28" s="79"/>
      <c r="F28" s="80"/>
      <c r="G28" s="75" t="str">
        <f t="shared" si="2"/>
        <v/>
      </c>
      <c r="H28" s="59"/>
      <c r="I28" s="59"/>
      <c r="J28" s="59"/>
      <c r="K28" s="59"/>
      <c r="L28" s="59"/>
      <c r="M28" s="59"/>
      <c r="N28" s="59"/>
      <c r="O28" s="59"/>
      <c r="P28" s="59"/>
      <c r="Q28" s="59"/>
      <c r="R28" s="60"/>
      <c r="S28" s="52"/>
      <c r="T28" s="52"/>
      <c r="U28" s="52"/>
      <c r="V28" s="71"/>
      <c r="W28" s="76">
        <f t="shared" si="1"/>
        <v>3.858452785085861</v>
      </c>
      <c r="X28" s="76">
        <f t="shared" si="3"/>
        <v>2.5723018567239073</v>
      </c>
      <c r="Y28" s="77">
        <v>0</v>
      </c>
      <c r="Z28" s="76">
        <f t="shared" si="4"/>
        <v>-2.5723018567239073</v>
      </c>
      <c r="AA28" s="76">
        <f t="shared" si="5"/>
        <v>-3.858452785085861</v>
      </c>
    </row>
    <row r="29" spans="1:27" x14ac:dyDescent="0.25">
      <c r="A29" s="86" t="s">
        <v>32</v>
      </c>
      <c r="B29" s="85"/>
      <c r="C29" s="91" t="s">
        <v>33</v>
      </c>
      <c r="D29" s="78">
        <v>24</v>
      </c>
      <c r="E29" s="79"/>
      <c r="F29" s="80"/>
      <c r="G29" s="75" t="str">
        <f t="shared" si="2"/>
        <v/>
      </c>
      <c r="H29" s="59"/>
      <c r="I29" s="59"/>
      <c r="J29" s="59"/>
      <c r="K29" s="59"/>
      <c r="L29" s="59"/>
      <c r="M29" s="59"/>
      <c r="N29" s="59"/>
      <c r="O29" s="59"/>
      <c r="P29" s="59"/>
      <c r="Q29" s="59"/>
      <c r="R29" s="60"/>
      <c r="S29" s="52"/>
      <c r="T29" s="52"/>
      <c r="U29" s="52"/>
      <c r="V29" s="71"/>
      <c r="W29" s="76">
        <f t="shared" si="1"/>
        <v>3.858452785085861</v>
      </c>
      <c r="X29" s="76">
        <f t="shared" si="3"/>
        <v>2.5723018567239073</v>
      </c>
      <c r="Y29" s="77">
        <v>0</v>
      </c>
      <c r="Z29" s="76">
        <f t="shared" si="4"/>
        <v>-2.5723018567239073</v>
      </c>
      <c r="AA29" s="76">
        <f t="shared" si="5"/>
        <v>-3.858452785085861</v>
      </c>
    </row>
    <row r="30" spans="1:27" x14ac:dyDescent="0.25">
      <c r="A30" s="86" t="s">
        <v>34</v>
      </c>
      <c r="B30" s="85"/>
      <c r="C30" s="92">
        <f>STDEV(V6:V25)</f>
        <v>1.2861509283619537</v>
      </c>
      <c r="D30" s="78">
        <v>25</v>
      </c>
      <c r="E30" s="79"/>
      <c r="F30" s="80"/>
      <c r="G30" s="75" t="str">
        <f t="shared" si="2"/>
        <v/>
      </c>
      <c r="H30" s="59"/>
      <c r="I30" s="59"/>
      <c r="J30" s="59"/>
      <c r="K30" s="59"/>
      <c r="L30" s="59"/>
      <c r="M30" s="59"/>
      <c r="N30" s="59"/>
      <c r="O30" s="59"/>
      <c r="P30" s="59"/>
      <c r="Q30" s="59"/>
      <c r="R30" s="60"/>
      <c r="S30" s="52"/>
      <c r="T30" s="52"/>
      <c r="U30" s="52"/>
      <c r="V30" s="71"/>
      <c r="W30" s="76">
        <f t="shared" si="1"/>
        <v>3.858452785085861</v>
      </c>
      <c r="X30" s="76">
        <f t="shared" si="3"/>
        <v>2.5723018567239073</v>
      </c>
      <c r="Y30" s="77">
        <v>0</v>
      </c>
      <c r="Z30" s="76">
        <f t="shared" si="4"/>
        <v>-2.5723018567239073</v>
      </c>
      <c r="AA30" s="76">
        <f t="shared" si="5"/>
        <v>-3.858452785085861</v>
      </c>
    </row>
    <row r="31" spans="1:27" x14ac:dyDescent="0.25">
      <c r="A31" s="86" t="s">
        <v>35</v>
      </c>
      <c r="B31" s="85"/>
      <c r="C31" s="93"/>
      <c r="D31" s="78">
        <v>26</v>
      </c>
      <c r="E31" s="79"/>
      <c r="F31" s="80"/>
      <c r="G31" s="75" t="str">
        <f t="shared" si="2"/>
        <v/>
      </c>
      <c r="H31" s="59"/>
      <c r="I31" s="59"/>
      <c r="J31" s="59"/>
      <c r="K31" s="59"/>
      <c r="L31" s="59"/>
      <c r="M31" s="59"/>
      <c r="N31" s="59"/>
      <c r="O31" s="59"/>
      <c r="P31" s="59"/>
      <c r="Q31" s="59"/>
      <c r="R31" s="60"/>
      <c r="S31" s="52"/>
      <c r="T31" s="52"/>
      <c r="U31" s="52"/>
      <c r="W31" s="76">
        <f t="shared" si="1"/>
        <v>3.858452785085861</v>
      </c>
      <c r="X31" s="76">
        <f t="shared" si="3"/>
        <v>2.5723018567239073</v>
      </c>
      <c r="Y31" s="77">
        <v>0</v>
      </c>
      <c r="Z31" s="76">
        <f t="shared" si="4"/>
        <v>-2.5723018567239073</v>
      </c>
      <c r="AA31" s="76">
        <f t="shared" si="5"/>
        <v>-3.858452785085861</v>
      </c>
    </row>
    <row r="32" spans="1:27" x14ac:dyDescent="0.25">
      <c r="A32" s="94" t="s">
        <v>6</v>
      </c>
      <c r="B32" s="95"/>
      <c r="C32" s="75">
        <f>3*C30</f>
        <v>3.858452785085861</v>
      </c>
      <c r="D32" s="78">
        <v>27</v>
      </c>
      <c r="E32" s="79"/>
      <c r="F32" s="80"/>
      <c r="G32" s="75" t="str">
        <f t="shared" si="2"/>
        <v/>
      </c>
      <c r="H32" s="59"/>
      <c r="I32" s="59"/>
      <c r="J32" s="59"/>
      <c r="K32" s="59"/>
      <c r="L32" s="59"/>
      <c r="M32" s="59"/>
      <c r="N32" s="59"/>
      <c r="O32" s="59"/>
      <c r="P32" s="59"/>
      <c r="Q32" s="59"/>
      <c r="R32" s="60"/>
      <c r="S32" s="52"/>
      <c r="T32" s="52"/>
      <c r="U32" s="52"/>
      <c r="W32" s="76">
        <f t="shared" si="1"/>
        <v>3.858452785085861</v>
      </c>
      <c r="X32" s="76">
        <f t="shared" si="3"/>
        <v>2.5723018567239073</v>
      </c>
      <c r="Y32" s="77">
        <v>0</v>
      </c>
      <c r="Z32" s="76">
        <f t="shared" si="4"/>
        <v>-2.5723018567239073</v>
      </c>
      <c r="AA32" s="76">
        <f t="shared" si="5"/>
        <v>-3.858452785085861</v>
      </c>
    </row>
    <row r="33" spans="1:27" x14ac:dyDescent="0.25">
      <c r="A33" s="94" t="s">
        <v>7</v>
      </c>
      <c r="B33" s="95"/>
      <c r="C33" s="75">
        <f>2*C30</f>
        <v>2.5723018567239073</v>
      </c>
      <c r="D33" s="78">
        <v>28</v>
      </c>
      <c r="E33" s="79"/>
      <c r="F33" s="80"/>
      <c r="G33" s="75" t="str">
        <f t="shared" si="2"/>
        <v/>
      </c>
      <c r="H33" s="59"/>
      <c r="I33" s="59"/>
      <c r="J33" s="59"/>
      <c r="K33" s="59"/>
      <c r="L33" s="59"/>
      <c r="M33" s="59"/>
      <c r="N33" s="59"/>
      <c r="O33" s="59"/>
      <c r="P33" s="59"/>
      <c r="Q33" s="59"/>
      <c r="R33" s="60"/>
      <c r="S33" s="52"/>
      <c r="T33" s="52"/>
      <c r="U33" s="52"/>
      <c r="W33" s="76">
        <f t="shared" si="1"/>
        <v>3.858452785085861</v>
      </c>
      <c r="X33" s="76">
        <f t="shared" si="3"/>
        <v>2.5723018567239073</v>
      </c>
      <c r="Y33" s="77">
        <v>0</v>
      </c>
      <c r="Z33" s="76">
        <f t="shared" si="4"/>
        <v>-2.5723018567239073</v>
      </c>
      <c r="AA33" s="76">
        <f t="shared" si="5"/>
        <v>-3.858452785085861</v>
      </c>
    </row>
    <row r="34" spans="1:27" x14ac:dyDescent="0.25">
      <c r="A34" s="94" t="s">
        <v>9</v>
      </c>
      <c r="B34" s="95"/>
      <c r="C34" s="75">
        <f>-2*C30</f>
        <v>-2.5723018567239073</v>
      </c>
      <c r="D34" s="78">
        <v>29</v>
      </c>
      <c r="E34" s="79"/>
      <c r="F34" s="80"/>
      <c r="G34" s="75" t="str">
        <f t="shared" si="2"/>
        <v/>
      </c>
      <c r="H34" s="59"/>
      <c r="I34" s="59"/>
      <c r="J34" s="59"/>
      <c r="K34" s="59"/>
      <c r="L34" s="59"/>
      <c r="M34" s="59"/>
      <c r="N34" s="59"/>
      <c r="O34" s="59"/>
      <c r="P34" s="59"/>
      <c r="Q34" s="59"/>
      <c r="R34" s="60"/>
      <c r="S34" s="52"/>
      <c r="T34" s="52"/>
      <c r="U34" s="52"/>
      <c r="W34" s="76">
        <f t="shared" si="1"/>
        <v>3.858452785085861</v>
      </c>
      <c r="X34" s="76">
        <f t="shared" si="3"/>
        <v>2.5723018567239073</v>
      </c>
      <c r="Y34" s="77">
        <v>0</v>
      </c>
      <c r="Z34" s="76">
        <f t="shared" si="4"/>
        <v>-2.5723018567239073</v>
      </c>
      <c r="AA34" s="76">
        <f t="shared" si="5"/>
        <v>-3.858452785085861</v>
      </c>
    </row>
    <row r="35" spans="1:27" ht="13.8" thickBot="1" x14ac:dyDescent="0.3">
      <c r="A35" s="96" t="s">
        <v>10</v>
      </c>
      <c r="B35" s="97"/>
      <c r="C35" s="98">
        <f>-3*C30</f>
        <v>-3.858452785085861</v>
      </c>
      <c r="D35" s="66">
        <v>30</v>
      </c>
      <c r="E35" s="99"/>
      <c r="F35" s="100"/>
      <c r="G35" s="98" t="str">
        <f t="shared" si="2"/>
        <v/>
      </c>
      <c r="H35" s="54"/>
      <c r="I35" s="54"/>
      <c r="J35" s="54"/>
      <c r="K35" s="54"/>
      <c r="L35" s="54"/>
      <c r="M35" s="54"/>
      <c r="N35" s="54"/>
      <c r="O35" s="54"/>
      <c r="P35" s="54"/>
      <c r="Q35" s="54"/>
      <c r="R35" s="55"/>
      <c r="S35" s="52"/>
      <c r="T35" s="52"/>
      <c r="U35" s="52"/>
      <c r="W35" s="76">
        <f t="shared" si="1"/>
        <v>3.858452785085861</v>
      </c>
      <c r="X35" s="76">
        <f t="shared" si="3"/>
        <v>2.5723018567239073</v>
      </c>
      <c r="Y35" s="77">
        <v>0</v>
      </c>
      <c r="Z35" s="76">
        <f t="shared" si="4"/>
        <v>-2.5723018567239073</v>
      </c>
      <c r="AA35" s="76">
        <f t="shared" si="5"/>
        <v>-3.858452785085861</v>
      </c>
    </row>
    <row r="36" spans="1:27" x14ac:dyDescent="0.25">
      <c r="A36" s="52"/>
      <c r="B36" s="52"/>
      <c r="C36" s="52"/>
      <c r="D36" s="52"/>
      <c r="E36" s="52"/>
      <c r="F36" s="52"/>
      <c r="G36" s="52"/>
      <c r="H36" s="52"/>
      <c r="I36" s="52"/>
      <c r="J36" s="52"/>
      <c r="K36" s="52"/>
      <c r="L36" s="52"/>
      <c r="M36" s="52"/>
      <c r="N36" s="52"/>
      <c r="O36" s="52"/>
      <c r="P36" s="52"/>
      <c r="Q36" s="52"/>
      <c r="R36" s="52"/>
      <c r="S36" s="52"/>
      <c r="T36" s="52"/>
      <c r="U36" s="52"/>
      <c r="W36" s="76">
        <f t="shared" si="1"/>
        <v>3.858452785085861</v>
      </c>
      <c r="X36" s="76">
        <f t="shared" si="3"/>
        <v>2.5723018567239073</v>
      </c>
      <c r="Y36" s="77">
        <v>0</v>
      </c>
      <c r="Z36" s="76">
        <f t="shared" si="4"/>
        <v>-2.5723018567239073</v>
      </c>
      <c r="AA36" s="76">
        <f t="shared" si="5"/>
        <v>-3.858452785085861</v>
      </c>
    </row>
    <row r="37" spans="1:27" x14ac:dyDescent="0.25">
      <c r="A37" s="52"/>
      <c r="B37" s="52"/>
      <c r="C37" s="52"/>
      <c r="D37" s="52"/>
      <c r="E37" s="52"/>
      <c r="F37" s="52"/>
      <c r="G37" s="52"/>
      <c r="H37" s="52"/>
      <c r="I37" s="52"/>
      <c r="J37" s="52"/>
      <c r="K37" s="52"/>
      <c r="L37" s="52"/>
      <c r="M37" s="52"/>
      <c r="N37" s="52"/>
      <c r="O37" s="52"/>
      <c r="P37" s="52"/>
      <c r="Q37" s="52"/>
      <c r="R37" s="52"/>
      <c r="S37" s="52"/>
      <c r="T37" s="52"/>
      <c r="U37" s="52"/>
      <c r="W37" s="76">
        <f t="shared" si="1"/>
        <v>3.858452785085861</v>
      </c>
      <c r="X37" s="76">
        <f t="shared" si="3"/>
        <v>2.5723018567239073</v>
      </c>
      <c r="Y37" s="77">
        <v>0</v>
      </c>
      <c r="Z37" s="76">
        <f t="shared" si="4"/>
        <v>-2.5723018567239073</v>
      </c>
      <c r="AA37" s="76">
        <f t="shared" si="5"/>
        <v>-3.858452785085861</v>
      </c>
    </row>
    <row r="38" spans="1:27" x14ac:dyDescent="0.25">
      <c r="A38" s="52"/>
      <c r="B38" s="52"/>
      <c r="C38" s="52"/>
      <c r="D38" s="52"/>
      <c r="E38" s="52"/>
      <c r="F38" s="52"/>
      <c r="G38" s="52"/>
      <c r="H38" s="52"/>
      <c r="I38" s="52"/>
      <c r="J38" s="52"/>
      <c r="K38" s="52"/>
      <c r="L38" s="52"/>
      <c r="M38" s="52"/>
      <c r="N38" s="52"/>
      <c r="O38" s="52"/>
      <c r="P38" s="52"/>
      <c r="Q38" s="52"/>
      <c r="R38" s="52"/>
      <c r="S38" s="52"/>
      <c r="T38" s="52"/>
      <c r="U38" s="52"/>
      <c r="W38" s="76">
        <f t="shared" si="1"/>
        <v>3.858452785085861</v>
      </c>
      <c r="X38" s="76">
        <f t="shared" si="3"/>
        <v>2.5723018567239073</v>
      </c>
      <c r="Y38" s="77">
        <v>0</v>
      </c>
      <c r="Z38" s="76">
        <f t="shared" si="4"/>
        <v>-2.5723018567239073</v>
      </c>
      <c r="AA38" s="76">
        <f t="shared" si="5"/>
        <v>-3.858452785085861</v>
      </c>
    </row>
    <row r="39" spans="1:27" x14ac:dyDescent="0.25">
      <c r="W39" s="76">
        <f>3*$C$30</f>
        <v>3.858452785085861</v>
      </c>
      <c r="X39" s="76">
        <f>2*$C$30</f>
        <v>2.5723018567239073</v>
      </c>
      <c r="Y39" s="77">
        <v>0</v>
      </c>
      <c r="Z39" s="76">
        <f>-2*$C$30</f>
        <v>-2.5723018567239073</v>
      </c>
      <c r="AA39" s="76">
        <f>-3*$C$30</f>
        <v>-3.858452785085861</v>
      </c>
    </row>
  </sheetData>
  <pageMargins left="0.7" right="0.7" top="0.75" bottom="0.75" header="0.3" footer="0.3"/>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Control Charting Overview</vt:lpstr>
      <vt:lpstr>Standard-solution_Instructions</vt:lpstr>
      <vt:lpstr>Standard-solution_Template</vt:lpstr>
      <vt:lpstr>Standard-solution_Example</vt:lpstr>
      <vt:lpstr>Duplicate-solution_Instructions</vt:lpstr>
      <vt:lpstr>Duplicate-solution_Template</vt:lpstr>
      <vt:lpstr>Duplicate-solution_Example</vt:lpstr>
      <vt:lpstr>'Standard-solution_Instructions'!stan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Quality Control Chart Template and Instructions</dc:title>
  <dc:subject>Standard Deviation of Difference</dc:subject>
  <dc:creator>Laboratory Accreditation at the Washington State Department of Ecology</dc:creator>
  <cp:keywords>Duplicates, control chart, precision;QA;QC Laboratory Accreditation;bench sheet;laboratory;QC Laboratory Accreditation</cp:keywords>
  <cp:lastModifiedBy>Whiteside, Cally (ECY)</cp:lastModifiedBy>
  <cp:lastPrinted>2002-06-04T22:22:20Z</cp:lastPrinted>
  <dcterms:created xsi:type="dcterms:W3CDTF">2016-06-15T23:40:11Z</dcterms:created>
  <dcterms:modified xsi:type="dcterms:W3CDTF">2018-01-18T22:59:20Z</dcterms:modified>
</cp:coreProperties>
</file>